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0230" windowHeight="7980" tabRatio="710" activeTab="0"/>
  </bookViews>
  <sheets>
    <sheet name="第３９表介護保険事業会計（1）" sheetId="1" r:id="rId1"/>
    <sheet name="第３９表介護保険事業会計 (2)" sheetId="2" r:id="rId2"/>
  </sheets>
  <definedNames>
    <definedName name="_xlnm.Print_Area" localSheetId="1">'第３９表介護保険事業会計 (2)'!$A$1:$BN$66</definedName>
    <definedName name="_xlnm.Print_Area" localSheetId="0">'第３９表介護保険事業会計（1）'!$A$1:$L$66</definedName>
    <definedName name="_xlnm.Print_Titles" localSheetId="1">'第３９表介護保険事業会計 (2)'!$A:$A</definedName>
    <definedName name="_xlnm.Print_Titles" localSheetId="0">'第３９表介護保険事業会計（1）'!$A:$A</definedName>
  </definedNames>
  <calcPr fullCalcOnLoad="1"/>
</workbook>
</file>

<file path=xl/sharedStrings.xml><?xml version="1.0" encoding="utf-8"?>
<sst xmlns="http://schemas.openxmlformats.org/spreadsheetml/2006/main" count="273" uniqueCount="196">
  <si>
    <t>市町村名</t>
  </si>
  <si>
    <t>歳入合計</t>
  </si>
  <si>
    <t>歳出合計</t>
  </si>
  <si>
    <t>(a)</t>
  </si>
  <si>
    <t>２国庫支出金</t>
  </si>
  <si>
    <t>(b)</t>
  </si>
  <si>
    <t>１総務費</t>
  </si>
  <si>
    <t>歳入歳出差引額</t>
  </si>
  <si>
    <t>実質収支額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</si>
  <si>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</si>
  <si>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</si>
  <si>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</si>
  <si>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</si>
  <si>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</si>
  <si>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</si>
  <si>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</si>
  <si>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</si>
  <si>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</si>
  <si>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</si>
  <si>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</si>
  <si>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</si>
  <si>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</si>
  <si>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</si>
  <si>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</si>
  <si>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</si>
  <si>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</si>
  <si>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</si>
  <si>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</si>
  <si>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</si>
  <si>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</si>
  <si>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</si>
  <si>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</si>
  <si>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</si>
  <si>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</si>
  <si>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</si>
  <si>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</si>
  <si>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</si>
  <si>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</si>
  <si>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</si>
  <si>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</si>
  <si>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</si>
  <si>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</si>
  <si>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</si>
  <si>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</si>
  <si>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</si>
  <si>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</si>
  <si>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</si>
  <si>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</si>
  <si>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</si>
  <si>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</si>
  <si>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</si>
  <si>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</si>
  <si>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</si>
  <si>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</si>
  <si>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</si>
  <si>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</si>
  <si>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</si>
  <si>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</si>
  <si>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</si>
  <si>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</si>
  <si>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</si>
  <si>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</si>
  <si>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</si>
  <si>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１保険料</t>
  </si>
  <si>
    <t>４県支出金</t>
  </si>
  <si>
    <t>６他会計繰入金</t>
  </si>
  <si>
    <t>２保険給付費</t>
  </si>
  <si>
    <t>(1)介護諸費等</t>
  </si>
  <si>
    <t>介護諸費等</t>
  </si>
  <si>
    <t>その他の経費</t>
  </si>
  <si>
    <t>計</t>
  </si>
  <si>
    <t>精算交付額</t>
  </si>
  <si>
    <t>精算還付額</t>
  </si>
  <si>
    <t>７基金繰入金</t>
  </si>
  <si>
    <t>８繰越金</t>
  </si>
  <si>
    <t>　　　　　　　支払基金交付金精算額</t>
  </si>
  <si>
    <t>人件費</t>
  </si>
  <si>
    <t>９地方債</t>
  </si>
  <si>
    <t>再差引収支額</t>
  </si>
  <si>
    <t>田村市</t>
  </si>
  <si>
    <t>飯舘村</t>
  </si>
  <si>
    <t>市計</t>
  </si>
  <si>
    <t>　　費負担金</t>
  </si>
  <si>
    <t>（１）介護給付</t>
  </si>
  <si>
    <t>交付金</t>
  </si>
  <si>
    <t>（３）その他の</t>
  </si>
  <si>
    <t>３支払基金</t>
  </si>
  <si>
    <t>（１）財源補てん</t>
  </si>
  <si>
    <t>５相互財政安定</t>
  </si>
  <si>
    <t>うち財政安定化</t>
  </si>
  <si>
    <t>（３）審査支払</t>
  </si>
  <si>
    <t>３財政安定化</t>
  </si>
  <si>
    <t>（２）一時借入金</t>
  </si>
  <si>
    <t>うち財政安定化基金支出金</t>
  </si>
  <si>
    <t>（２）一般会計か</t>
  </si>
  <si>
    <t>（２）その他の</t>
  </si>
  <si>
    <t>４相互財政安定</t>
  </si>
  <si>
    <t>１０その他の</t>
  </si>
  <si>
    <t xml:space="preserve">        補助金</t>
  </si>
  <si>
    <t>（２）調整交付金</t>
  </si>
  <si>
    <t xml:space="preserve"> 的なもの  （ｃ）</t>
  </si>
  <si>
    <t>（１）元利償還金</t>
  </si>
  <si>
    <t>収　  支</t>
  </si>
  <si>
    <t>繰越又は支払繰延等</t>
  </si>
  <si>
    <t>収入</t>
  </si>
  <si>
    <t>（２）その他の</t>
  </si>
  <si>
    <t>　基金拠出金</t>
  </si>
  <si>
    <t>化事業負担金</t>
  </si>
  <si>
    <t>事業費</t>
  </si>
  <si>
    <t>　  充用金</t>
  </si>
  <si>
    <t>支出</t>
  </si>
  <si>
    <t xml:space="preserve">(a)-(b)     </t>
  </si>
  <si>
    <t xml:space="preserve">差引 (ｊ)-(k)     </t>
  </si>
  <si>
    <t xml:space="preserve">差引 (n)-(o)     </t>
  </si>
  <si>
    <t xml:space="preserve">(r)+(ｌ)＋(p)   </t>
  </si>
  <si>
    <t>(ｆ)-(h)+(ｉ)+(m)</t>
  </si>
  <si>
    <t>県支出金</t>
  </si>
  <si>
    <t>他会計繰入金</t>
  </si>
  <si>
    <t>繰出金</t>
  </si>
  <si>
    <t>もの</t>
  </si>
  <si>
    <t xml:space="preserve"> 的なもの  (d)</t>
  </si>
  <si>
    <t>基金貸付金</t>
  </si>
  <si>
    <t>　　 給付費</t>
  </si>
  <si>
    <t>　　    手数料</t>
  </si>
  <si>
    <t>　的なもの  (e)</t>
  </si>
  <si>
    <t xml:space="preserve">       利子</t>
  </si>
  <si>
    <t>(f)</t>
  </si>
  <si>
    <t>(g)</t>
  </si>
  <si>
    <t>(h)</t>
  </si>
  <si>
    <t>(j)</t>
  </si>
  <si>
    <t>(k)</t>
  </si>
  <si>
    <t>(ｌ）</t>
  </si>
  <si>
    <t>(m)</t>
  </si>
  <si>
    <t>(n)</t>
  </si>
  <si>
    <t>(o)</t>
  </si>
  <si>
    <t>(p）</t>
  </si>
  <si>
    <t>(q)</t>
  </si>
  <si>
    <t>（ｒ）</t>
  </si>
  <si>
    <t>(s)</t>
  </si>
  <si>
    <t>(t)</t>
  </si>
  <si>
    <t>南相馬市</t>
  </si>
  <si>
    <t>伊達市</t>
  </si>
  <si>
    <t>南会津町</t>
  </si>
  <si>
    <t>会津美里町</t>
  </si>
  <si>
    <t>本宮市</t>
  </si>
  <si>
    <t>gに対する支払
基金交付金</t>
  </si>
  <si>
    <t>（５）その他の</t>
  </si>
  <si>
    <t>（３）地域支援</t>
  </si>
  <si>
    <r>
      <t>事業交付金　　</t>
    </r>
    <r>
      <rPr>
        <sz val="12"/>
        <rFont val="ＭＳ Ｐゴシック"/>
        <family val="3"/>
      </rPr>
      <t>（介護予防事業）</t>
    </r>
  </si>
  <si>
    <t>（４）地域支援</t>
  </si>
  <si>
    <r>
      <t>事業交付金　　　</t>
    </r>
    <r>
      <rPr>
        <sz val="8"/>
        <rFont val="ＭＳ Ｐゴシック"/>
        <family val="3"/>
      </rPr>
      <t>（包括的支援事業・任意事業）</t>
    </r>
  </si>
  <si>
    <t>（１）介護給付費</t>
  </si>
  <si>
    <t>交付金</t>
  </si>
  <si>
    <t>（２）地域支援事業</t>
  </si>
  <si>
    <t>支援交付金</t>
  </si>
  <si>
    <t>（４）その他の</t>
  </si>
  <si>
    <t>（２）介護給付費</t>
  </si>
  <si>
    <t>負担金</t>
  </si>
  <si>
    <t>事業負担金</t>
  </si>
  <si>
    <t>①介護給付費繰入金</t>
  </si>
  <si>
    <t>②地域支援事業繰入金</t>
  </si>
  <si>
    <t>③その他一般会計繰入金</t>
  </si>
  <si>
    <t>６保健福祉</t>
  </si>
  <si>
    <t>７繰出金</t>
  </si>
  <si>
    <t>５地域支援事業</t>
  </si>
  <si>
    <t>（１）介護予防</t>
  </si>
  <si>
    <t>うち地域支援事業にかかるもの</t>
  </si>
  <si>
    <t>うち地域支援事業にかかるもの</t>
  </si>
  <si>
    <t>らのもの</t>
  </si>
  <si>
    <t>事業費</t>
  </si>
  <si>
    <t>　業・任意事業費</t>
  </si>
  <si>
    <r>
      <t>（２）</t>
    </r>
    <r>
      <rPr>
        <sz val="15"/>
        <rFont val="ＭＳ Ｐゴシック"/>
        <family val="3"/>
      </rPr>
      <t>包括支援事</t>
    </r>
  </si>
  <si>
    <t>８基金積立金</t>
  </si>
  <si>
    <t>９公債費</t>
  </si>
  <si>
    <t>１０前年度繰上</t>
  </si>
  <si>
    <t>１１その他の</t>
  </si>
  <si>
    <t>介護給付費負担金、事務費及び地域支援事業交付金精算額</t>
  </si>
  <si>
    <t>職員数</t>
  </si>
  <si>
    <t>参考</t>
  </si>
  <si>
    <t>賃金</t>
  </si>
  <si>
    <t>収　　支</t>
  </si>
  <si>
    <t>（２）一般会計からのもの</t>
  </si>
  <si>
    <t>gに対する
介護給付費
負担金等</t>
  </si>
  <si>
    <t>歳入の内訳</t>
  </si>
  <si>
    <t>歳出の内訳</t>
  </si>
  <si>
    <t>　６他会計繰入金</t>
  </si>
  <si>
    <t>(i)</t>
  </si>
  <si>
    <t>財源補塡的な</t>
  </si>
  <si>
    <t>財源補塡的な</t>
  </si>
  <si>
    <t>(c)</t>
  </si>
  <si>
    <t>(d)</t>
  </si>
  <si>
    <t>（e）</t>
  </si>
  <si>
    <t>(q)-(c)-(d)+(e)</t>
  </si>
  <si>
    <t>(r)-(c)-(d)+(e)</t>
  </si>
  <si>
    <t>　化事業交付金</t>
  </si>
  <si>
    <r>
      <t>H30</t>
    </r>
    <r>
      <rPr>
        <sz val="16"/>
        <color indexed="10"/>
        <rFont val="ＭＳ Ｐゴシック"/>
        <family val="3"/>
      </rPr>
      <t>.</t>
    </r>
    <r>
      <rPr>
        <sz val="16"/>
        <rFont val="ＭＳ Ｐゴシック"/>
        <family val="3"/>
      </rPr>
      <t>4.1現在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</si>
</sst>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);[Red]\(#,##0\)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3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 tint="-0.4999699890613556"/>
      <name val="ＭＳ Ｐゴシック"/>
      <family val="3"/>
    </font>
    <font>
      <sz val="2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1">
    <xf numFmtId="3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0" fillId="0" borderId="0" xfId="0" applyFill="1" applyAlignment="1">
      <alignment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7" xfId="0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Continuous" vertical="center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wrapText="1"/>
    </xf>
    <xf numFmtId="3" fontId="7" fillId="0" borderId="2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centerContinuous" vertical="center"/>
    </xf>
    <xf numFmtId="3" fontId="4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Continuous"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left" vertical="center" wrapText="1"/>
    </xf>
    <xf numFmtId="3" fontId="7" fillId="0" borderId="13" xfId="0" applyFont="1" applyFill="1" applyBorder="1" applyAlignment="1">
      <alignment horizontal="center" wrapText="1"/>
    </xf>
    <xf numFmtId="3" fontId="7" fillId="0" borderId="2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vertical="top" wrapText="1"/>
    </xf>
    <xf numFmtId="3" fontId="7" fillId="0" borderId="22" xfId="0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6" xfId="0" applyFont="1" applyFill="1" applyBorder="1" applyAlignment="1">
      <alignment vertical="top" wrapText="1"/>
    </xf>
    <xf numFmtId="3" fontId="7" fillId="0" borderId="29" xfId="0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18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5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1" xfId="0" applyFont="1" applyFill="1" applyBorder="1" applyAlignment="1">
      <alignment/>
    </xf>
    <xf numFmtId="176" fontId="5" fillId="0" borderId="32" xfId="0" applyNumberFormat="1" applyFont="1" applyFill="1" applyBorder="1" applyAlignment="1">
      <alignment vertical="center" shrinkToFi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shrinkToFit="1"/>
    </xf>
    <xf numFmtId="3" fontId="7" fillId="0" borderId="16" xfId="0" applyNumberFormat="1" applyFont="1" applyFill="1" applyBorder="1" applyAlignment="1">
      <alignment horizontal="center" vertical="top" shrinkToFit="1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0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left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5" fillId="0" borderId="35" xfId="0" applyFont="1" applyFill="1" applyBorder="1" applyAlignment="1">
      <alignment/>
    </xf>
    <xf numFmtId="3" fontId="7" fillId="0" borderId="35" xfId="0" applyFont="1" applyFill="1" applyBorder="1" applyAlignment="1">
      <alignment/>
    </xf>
    <xf numFmtId="3" fontId="0" fillId="0" borderId="35" xfId="0" applyFill="1" applyBorder="1" applyAlignment="1">
      <alignment/>
    </xf>
    <xf numFmtId="3" fontId="7" fillId="0" borderId="11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37" xfId="0" applyNumberFormat="1" applyFont="1" applyFill="1" applyBorder="1" applyAlignment="1">
      <alignment horizontal="centerContinuous" vertical="center"/>
    </xf>
    <xf numFmtId="3" fontId="7" fillId="0" borderId="37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Continuous" vertical="center" wrapText="1"/>
    </xf>
    <xf numFmtId="3" fontId="7" fillId="0" borderId="11" xfId="0" applyNumberFormat="1" applyFont="1" applyFill="1" applyBorder="1" applyAlignment="1">
      <alignment horizontal="centerContinuous"/>
    </xf>
    <xf numFmtId="3" fontId="7" fillId="0" borderId="19" xfId="0" applyNumberFormat="1" applyFont="1" applyFill="1" applyBorder="1" applyAlignment="1">
      <alignment horizontal="centerContinuous"/>
    </xf>
    <xf numFmtId="3" fontId="7" fillId="0" borderId="10" xfId="0" applyNumberFormat="1" applyFont="1" applyFill="1" applyBorder="1" applyAlignment="1">
      <alignment horizontal="centerContinuous"/>
    </xf>
    <xf numFmtId="3" fontId="7" fillId="0" borderId="15" xfId="0" applyNumberFormat="1" applyFont="1" applyFill="1" applyBorder="1" applyAlignment="1">
      <alignment horizontal="left" vertical="center" wrapText="1"/>
    </xf>
    <xf numFmtId="3" fontId="7" fillId="0" borderId="19" xfId="0" applyFont="1" applyFill="1" applyBorder="1" applyAlignment="1">
      <alignment horizontal="center" wrapText="1"/>
    </xf>
    <xf numFmtId="3" fontId="7" fillId="0" borderId="13" xfId="0" applyFont="1" applyFill="1" applyBorder="1" applyAlignment="1">
      <alignment horizontal="center" shrinkToFit="1"/>
    </xf>
    <xf numFmtId="3" fontId="7" fillId="0" borderId="15" xfId="0" applyFont="1" applyFill="1" applyBorder="1" applyAlignment="1">
      <alignment horizontal="center" vertical="top" wrapText="1"/>
    </xf>
    <xf numFmtId="3" fontId="5" fillId="0" borderId="0" xfId="0" applyFont="1" applyFill="1" applyAlignment="1">
      <alignment horizontal="right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shrinkToFit="1"/>
    </xf>
    <xf numFmtId="3" fontId="7" fillId="0" borderId="15" xfId="0" applyNumberFormat="1" applyFont="1" applyFill="1" applyBorder="1" applyAlignment="1">
      <alignment horizontal="center" shrinkToFit="1"/>
    </xf>
    <xf numFmtId="3" fontId="4" fillId="0" borderId="16" xfId="0" applyFont="1" applyFill="1" applyBorder="1" applyAlignment="1">
      <alignment horizontal="center" vertical="center" wrapText="1"/>
    </xf>
    <xf numFmtId="3" fontId="48" fillId="0" borderId="11" xfId="0" applyFont="1" applyFill="1" applyBorder="1" applyAlignment="1">
      <alignment/>
    </xf>
    <xf numFmtId="3" fontId="48" fillId="0" borderId="0" xfId="0" applyFont="1" applyFill="1" applyAlignment="1">
      <alignment/>
    </xf>
    <xf numFmtId="3" fontId="49" fillId="0" borderId="0" xfId="0" applyFont="1" applyFill="1" applyAlignment="1">
      <alignment/>
    </xf>
    <xf numFmtId="176" fontId="5" fillId="0" borderId="31" xfId="0" applyNumberFormat="1" applyFont="1" applyFill="1" applyBorder="1" applyAlignment="1">
      <alignment vertical="center" shrinkToFit="1"/>
    </xf>
    <xf numFmtId="3" fontId="7" fillId="0" borderId="23" xfId="0" applyNumberFormat="1" applyFont="1" applyFill="1" applyBorder="1" applyAlignment="1">
      <alignment horizontal="center"/>
    </xf>
    <xf numFmtId="3" fontId="0" fillId="0" borderId="0" xfId="0" applyAlignment="1">
      <alignment vertical="center"/>
    </xf>
    <xf numFmtId="3" fontId="0" fillId="33" borderId="0" xfId="0" applyFill="1" applyAlignment="1">
      <alignment vertical="center"/>
    </xf>
    <xf numFmtId="3" fontId="7" fillId="0" borderId="15" xfId="0" applyNumberFormat="1" applyFont="1" applyFill="1" applyBorder="1" applyAlignment="1">
      <alignment horizontal="center" vertical="top" wrapText="1" shrinkToFit="1"/>
    </xf>
    <xf numFmtId="3" fontId="7" fillId="0" borderId="13" xfId="0" applyFont="1" applyFill="1" applyBorder="1" applyAlignment="1">
      <alignment horizontal="center" vertical="top" wrapText="1"/>
    </xf>
    <xf numFmtId="3" fontId="10" fillId="0" borderId="15" xfId="0" applyFont="1" applyFill="1" applyBorder="1" applyAlignment="1">
      <alignment horizontal="left" vertical="top" wrapText="1"/>
    </xf>
    <xf numFmtId="3" fontId="7" fillId="0" borderId="29" xfId="0" applyFont="1" applyFill="1" applyBorder="1" applyAlignment="1">
      <alignment horizontal="center" vertical="center" wrapText="1"/>
    </xf>
    <xf numFmtId="3" fontId="0" fillId="0" borderId="13" xfId="0" applyFont="1" applyFill="1" applyBorder="1" applyAlignment="1">
      <alignment horizontal="left" vertical="center" wrapText="1"/>
    </xf>
    <xf numFmtId="3" fontId="5" fillId="0" borderId="13" xfId="0" applyFont="1" applyBorder="1" applyAlignment="1">
      <alignment vertical="center" shrinkToFit="1"/>
    </xf>
    <xf numFmtId="176" fontId="5" fillId="0" borderId="13" xfId="0" applyNumberFormat="1" applyFont="1" applyFill="1" applyBorder="1" applyAlignment="1">
      <alignment vertical="center" shrinkToFit="1"/>
    </xf>
    <xf numFmtId="3" fontId="5" fillId="0" borderId="15" xfId="0" applyFont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3" fontId="5" fillId="0" borderId="30" xfId="0" applyFont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3" fontId="5" fillId="0" borderId="31" xfId="0" applyFont="1" applyFill="1" applyBorder="1" applyAlignment="1">
      <alignment vertical="center" shrinkToFit="1"/>
    </xf>
    <xf numFmtId="3" fontId="9" fillId="0" borderId="15" xfId="0" applyFont="1" applyFill="1" applyBorder="1" applyAlignment="1">
      <alignment horizontal="center" vertical="top" wrapText="1"/>
    </xf>
    <xf numFmtId="3" fontId="5" fillId="0" borderId="30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vertical="center" shrinkToFit="1"/>
    </xf>
    <xf numFmtId="182" fontId="5" fillId="0" borderId="13" xfId="0" applyNumberFormat="1" applyFont="1" applyBorder="1" applyAlignment="1">
      <alignment vertical="center" shrinkToFit="1"/>
    </xf>
    <xf numFmtId="182" fontId="5" fillId="0" borderId="15" xfId="0" applyNumberFormat="1" applyFont="1" applyFill="1" applyBorder="1" applyAlignment="1">
      <alignment vertical="center" shrinkToFit="1"/>
    </xf>
    <xf numFmtId="182" fontId="5" fillId="0" borderId="15" xfId="0" applyNumberFormat="1" applyFont="1" applyBorder="1" applyAlignment="1">
      <alignment vertical="center" shrinkToFit="1"/>
    </xf>
    <xf numFmtId="182" fontId="5" fillId="0" borderId="30" xfId="0" applyNumberFormat="1" applyFont="1" applyFill="1" applyBorder="1" applyAlignment="1">
      <alignment vertical="center" shrinkToFit="1"/>
    </xf>
    <xf numFmtId="182" fontId="5" fillId="0" borderId="30" xfId="0" applyNumberFormat="1" applyFont="1" applyBorder="1" applyAlignment="1">
      <alignment vertical="center" shrinkToFit="1"/>
    </xf>
    <xf numFmtId="182" fontId="5" fillId="0" borderId="31" xfId="0" applyNumberFormat="1" applyFont="1" applyFill="1" applyBorder="1" applyAlignment="1">
      <alignment vertical="center" shrinkToFit="1"/>
    </xf>
    <xf numFmtId="3" fontId="9" fillId="0" borderId="16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left" vertical="center" wrapText="1"/>
    </xf>
    <xf numFmtId="3" fontId="0" fillId="0" borderId="18" xfId="0" applyFill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M73"/>
  <sheetViews>
    <sheetView tabSelected="1" showOutlineSymbols="0" zoomScale="55" zoomScaleNormal="55" zoomScaleSheetLayoutView="45" zoomScalePageLayoutView="50" workbookViewId="0" topLeftCell="A1">
      <selection activeCell="A67" sqref="A67:M79"/>
    </sheetView>
  </sheetViews>
  <sheetFormatPr defaultColWidth="24.75390625" defaultRowHeight="14.25"/>
  <cols>
    <col min="1" max="1" width="20.625" style="9" customWidth="1"/>
    <col min="2" max="12" width="19.375" style="9" customWidth="1"/>
    <col min="13" max="16384" width="24.75390625" style="9" customWidth="1"/>
  </cols>
  <sheetData>
    <row r="1" spans="1:195" ht="33" customHeight="1">
      <c r="A1" s="97" t="s">
        <v>0</v>
      </c>
      <c r="B1" s="13" t="s">
        <v>1</v>
      </c>
      <c r="C1" s="98"/>
      <c r="D1" s="98"/>
      <c r="E1" s="98"/>
      <c r="F1" s="98"/>
      <c r="G1" s="98"/>
      <c r="H1" s="98"/>
      <c r="I1" s="98"/>
      <c r="J1" s="98"/>
      <c r="K1" s="98"/>
      <c r="L1" s="23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</row>
    <row r="2" spans="1:195" ht="27" customHeight="1">
      <c r="A2" s="100"/>
      <c r="B2" s="14" t="s">
        <v>3</v>
      </c>
      <c r="C2" s="6" t="s">
        <v>63</v>
      </c>
      <c r="D2" s="6" t="s">
        <v>4</v>
      </c>
      <c r="E2" s="27"/>
      <c r="F2" s="28"/>
      <c r="G2" s="27"/>
      <c r="H2" s="27"/>
      <c r="I2" s="27"/>
      <c r="J2" s="6" t="s">
        <v>86</v>
      </c>
      <c r="K2" s="28"/>
      <c r="L2" s="33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</row>
    <row r="3" spans="1:195" ht="27" customHeight="1">
      <c r="A3" s="100"/>
      <c r="B3" s="8"/>
      <c r="C3" s="8"/>
      <c r="D3" s="39"/>
      <c r="E3" s="6" t="s">
        <v>83</v>
      </c>
      <c r="F3" s="101" t="s">
        <v>99</v>
      </c>
      <c r="G3" s="40" t="s">
        <v>147</v>
      </c>
      <c r="H3" s="40" t="s">
        <v>149</v>
      </c>
      <c r="I3" s="40" t="s">
        <v>146</v>
      </c>
      <c r="J3" s="20" t="s">
        <v>84</v>
      </c>
      <c r="K3" s="102" t="s">
        <v>151</v>
      </c>
      <c r="L3" s="103" t="s">
        <v>153</v>
      </c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</row>
    <row r="4" spans="1:195" ht="33">
      <c r="A4" s="104"/>
      <c r="B4" s="8"/>
      <c r="C4" s="8"/>
      <c r="D4" s="8"/>
      <c r="E4" s="48" t="s">
        <v>82</v>
      </c>
      <c r="F4" s="48"/>
      <c r="G4" s="95" t="s">
        <v>148</v>
      </c>
      <c r="H4" s="95" t="s">
        <v>150</v>
      </c>
      <c r="I4" s="49" t="s">
        <v>98</v>
      </c>
      <c r="J4" s="8"/>
      <c r="K4" s="48" t="s">
        <v>152</v>
      </c>
      <c r="L4" s="124" t="s">
        <v>154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</row>
    <row r="5" spans="1:195" ht="32.25" customHeight="1">
      <c r="A5" s="54" t="s">
        <v>9</v>
      </c>
      <c r="B5" s="126">
        <f>SUM(C5:D5,J5,'第３９表介護保険事業会計 (2)'!B5,'第３９表介護保険事業会計 (2)'!H5,'第３９表介護保険事業会計 (2)'!I5,'第３９表介護保険事業会計 (2)'!P5:R5,'第３９表介護保険事業会計 (2)'!T5)</f>
        <v>25163486</v>
      </c>
      <c r="C5" s="127">
        <v>5603855</v>
      </c>
      <c r="D5" s="127">
        <v>5614466</v>
      </c>
      <c r="E5" s="127">
        <v>4164516</v>
      </c>
      <c r="F5" s="127">
        <v>1087473</v>
      </c>
      <c r="G5" s="127">
        <v>197957</v>
      </c>
      <c r="H5" s="127">
        <v>152107</v>
      </c>
      <c r="I5" s="127">
        <v>12413</v>
      </c>
      <c r="J5" s="127">
        <v>6494157</v>
      </c>
      <c r="K5" s="127">
        <v>6286083</v>
      </c>
      <c r="L5" s="127">
        <v>208074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</row>
    <row r="6" spans="1:195" ht="32.25" customHeight="1">
      <c r="A6" s="57" t="s">
        <v>10</v>
      </c>
      <c r="B6" s="128">
        <f>SUM(C6:D6,J6,'第３９表介護保険事業会計 (2)'!B6,'第３９表介護保険事業会計 (2)'!H6,'第３９表介護保険事業会計 (2)'!I6,'第３９表介護保険事業会計 (2)'!P6:R6,'第３９表介護保険事業会計 (2)'!T6)</f>
        <v>11414849</v>
      </c>
      <c r="C6" s="129">
        <v>2298701</v>
      </c>
      <c r="D6" s="129">
        <v>2687875</v>
      </c>
      <c r="E6" s="129">
        <v>1833648</v>
      </c>
      <c r="F6" s="129">
        <v>677238</v>
      </c>
      <c r="G6" s="129">
        <v>92399</v>
      </c>
      <c r="H6" s="129">
        <v>80807</v>
      </c>
      <c r="I6" s="129">
        <v>3783</v>
      </c>
      <c r="J6" s="129">
        <v>2908493</v>
      </c>
      <c r="K6" s="129">
        <v>2791833</v>
      </c>
      <c r="L6" s="129">
        <v>116660</v>
      </c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</row>
    <row r="7" spans="1:195" ht="32.25" customHeight="1">
      <c r="A7" s="57" t="s">
        <v>11</v>
      </c>
      <c r="B7" s="128">
        <f>SUM(C7:D7,J7,'第３９表介護保険事業会計 (2)'!B7,'第３９表介護保険事業会計 (2)'!H7,'第３９表介護保険事業会計 (2)'!I7,'第３９表介護保険事業会計 (2)'!P7:R7,'第３９表介護保険事業会計 (2)'!T7)</f>
        <v>23003050</v>
      </c>
      <c r="C7" s="129">
        <v>4897727</v>
      </c>
      <c r="D7" s="129">
        <v>5060626</v>
      </c>
      <c r="E7" s="129">
        <v>3791662</v>
      </c>
      <c r="F7" s="129">
        <v>876884</v>
      </c>
      <c r="G7" s="129">
        <v>193203</v>
      </c>
      <c r="H7" s="129">
        <v>189653</v>
      </c>
      <c r="I7" s="129">
        <v>9224</v>
      </c>
      <c r="J7" s="129">
        <v>6001017</v>
      </c>
      <c r="K7" s="129">
        <v>5794750</v>
      </c>
      <c r="L7" s="129">
        <v>206267</v>
      </c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</row>
    <row r="8" spans="1:195" ht="32.25" customHeight="1">
      <c r="A8" s="57" t="s">
        <v>12</v>
      </c>
      <c r="B8" s="128">
        <f>SUM(C8:D8,J8,'第３９表介護保険事業会計 (2)'!B8,'第３９表介護保険事業会計 (2)'!H8,'第３９表介護保険事業会計 (2)'!I8,'第３９表介護保険事業会計 (2)'!P8:R8,'第３９表介護保険事業会計 (2)'!T8)</f>
        <v>30695843</v>
      </c>
      <c r="C8" s="129">
        <v>6448465</v>
      </c>
      <c r="D8" s="129">
        <v>7064014</v>
      </c>
      <c r="E8" s="129">
        <v>5212809</v>
      </c>
      <c r="F8" s="129">
        <v>1461702</v>
      </c>
      <c r="G8" s="129">
        <v>136794</v>
      </c>
      <c r="H8" s="129">
        <v>220015</v>
      </c>
      <c r="I8" s="129">
        <v>32694</v>
      </c>
      <c r="J8" s="129">
        <v>7798439</v>
      </c>
      <c r="K8" s="129">
        <v>7616143</v>
      </c>
      <c r="L8" s="129">
        <v>182296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</row>
    <row r="9" spans="1:195" ht="32.25" customHeight="1">
      <c r="A9" s="57" t="s">
        <v>13</v>
      </c>
      <c r="B9" s="128">
        <f>SUM(C9:D9,J9,'第３９表介護保険事業会計 (2)'!B9,'第３９表介護保険事業会計 (2)'!H9,'第３９表介護保険事業会計 (2)'!I9,'第３９表介護保険事業会計 (2)'!P9:R9,'第３９表介護保険事業会計 (2)'!T9)</f>
        <v>5666610</v>
      </c>
      <c r="C9" s="129">
        <v>1158193</v>
      </c>
      <c r="D9" s="129">
        <v>1215479</v>
      </c>
      <c r="E9" s="129">
        <v>863212</v>
      </c>
      <c r="F9" s="129">
        <v>273365</v>
      </c>
      <c r="G9" s="129">
        <v>38064</v>
      </c>
      <c r="H9" s="129">
        <v>38794</v>
      </c>
      <c r="I9" s="129">
        <v>2044</v>
      </c>
      <c r="J9" s="129">
        <v>1386061</v>
      </c>
      <c r="K9" s="129">
        <v>1351631</v>
      </c>
      <c r="L9" s="129">
        <v>34430</v>
      </c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</row>
    <row r="10" spans="1:195" ht="32.25" customHeight="1">
      <c r="A10" s="54" t="s">
        <v>14</v>
      </c>
      <c r="B10" s="126">
        <f>SUM(C10:D10,J10,'第３９表介護保険事業会計 (2)'!B10,'第３９表介護保険事業会計 (2)'!H10,'第３９表介護保険事業会計 (2)'!I10,'第３９表介護保険事業会計 (2)'!P10:R10,'第３９表介護保険事業会計 (2)'!T10)</f>
        <v>6637229</v>
      </c>
      <c r="C10" s="127">
        <v>1323518</v>
      </c>
      <c r="D10" s="127">
        <v>1447958</v>
      </c>
      <c r="E10" s="127">
        <v>1071144</v>
      </c>
      <c r="F10" s="127">
        <v>283938</v>
      </c>
      <c r="G10" s="127">
        <v>37795</v>
      </c>
      <c r="H10" s="127">
        <v>53623</v>
      </c>
      <c r="I10" s="127">
        <v>1458</v>
      </c>
      <c r="J10" s="127">
        <v>1653052</v>
      </c>
      <c r="K10" s="127">
        <v>1614023</v>
      </c>
      <c r="L10" s="127">
        <v>39029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</row>
    <row r="11" spans="1:195" ht="32.25" customHeight="1">
      <c r="A11" s="57" t="s">
        <v>15</v>
      </c>
      <c r="B11" s="128">
        <f>SUM(C11:D11,J11,'第３９表介護保険事業会計 (2)'!B11,'第３９表介護保険事業会計 (2)'!H11,'第３９表介護保険事業会計 (2)'!I11,'第３９表介護保険事業会計 (2)'!P11:R11,'第３９表介護保険事業会計 (2)'!T11)</f>
        <v>5455730</v>
      </c>
      <c r="C11" s="129">
        <v>938320</v>
      </c>
      <c r="D11" s="129">
        <v>1322131</v>
      </c>
      <c r="E11" s="129">
        <v>849962</v>
      </c>
      <c r="F11" s="129">
        <v>402567</v>
      </c>
      <c r="G11" s="129">
        <v>36818</v>
      </c>
      <c r="H11" s="129">
        <v>31474</v>
      </c>
      <c r="I11" s="129">
        <v>1310</v>
      </c>
      <c r="J11" s="129">
        <v>1394851</v>
      </c>
      <c r="K11" s="129">
        <v>1363805</v>
      </c>
      <c r="L11" s="129">
        <v>31046</v>
      </c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</row>
    <row r="12" spans="1:195" ht="32.25" customHeight="1">
      <c r="A12" s="57" t="s">
        <v>16</v>
      </c>
      <c r="B12" s="128">
        <f>SUM(C12:D12,J12,'第３９表介護保険事業会計 (2)'!B12,'第３９表介護保険事業会計 (2)'!H12,'第３９表介護保険事業会計 (2)'!I12,'第３９表介護保険事業会計 (2)'!P12:R12,'第３９表介護保険事業会計 (2)'!T12)</f>
        <v>3560716</v>
      </c>
      <c r="C12" s="129">
        <v>696398</v>
      </c>
      <c r="D12" s="129">
        <v>809914</v>
      </c>
      <c r="E12" s="129">
        <v>572491</v>
      </c>
      <c r="F12" s="129">
        <v>190909</v>
      </c>
      <c r="G12" s="129">
        <v>17008</v>
      </c>
      <c r="H12" s="129">
        <v>18669</v>
      </c>
      <c r="I12" s="129">
        <v>10837</v>
      </c>
      <c r="J12" s="129">
        <v>891141</v>
      </c>
      <c r="K12" s="129">
        <v>873972</v>
      </c>
      <c r="L12" s="129">
        <v>17169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</row>
    <row r="13" spans="1:195" ht="32.25" customHeight="1">
      <c r="A13" s="57" t="s">
        <v>17</v>
      </c>
      <c r="B13" s="128">
        <f>SUM(C13:D13,J13,'第３９表介護保険事業会計 (2)'!B13,'第３９表介護保険事業会計 (2)'!H13,'第３９表介護保険事業会計 (2)'!I13,'第３９表介護保険事業会計 (2)'!P13:R13,'第３９表介護保険事業会計 (2)'!T13)</f>
        <v>5852061</v>
      </c>
      <c r="C13" s="129">
        <v>1113607</v>
      </c>
      <c r="D13" s="129">
        <v>1326631</v>
      </c>
      <c r="E13" s="129">
        <v>956553</v>
      </c>
      <c r="F13" s="129">
        <v>307969</v>
      </c>
      <c r="G13" s="129">
        <v>16284</v>
      </c>
      <c r="H13" s="129">
        <v>42974</v>
      </c>
      <c r="I13" s="129">
        <v>2851</v>
      </c>
      <c r="J13" s="129">
        <v>1455112</v>
      </c>
      <c r="K13" s="129">
        <v>1435318</v>
      </c>
      <c r="L13" s="129">
        <v>19794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</row>
    <row r="14" spans="1:195" ht="32.25" customHeight="1">
      <c r="A14" s="58" t="s">
        <v>79</v>
      </c>
      <c r="B14" s="130">
        <f>SUM(C14:D14,J14,'第３９表介護保険事業会計 (2)'!B14,'第３９表介護保険事業会計 (2)'!H14,'第３９表介護保険事業会計 (2)'!I14,'第３９表介護保険事業会計 (2)'!P14:R14,'第３９表介護保険事業会計 (2)'!T14)</f>
        <v>4173663</v>
      </c>
      <c r="C14" s="131">
        <v>678126</v>
      </c>
      <c r="D14" s="131">
        <v>1137438</v>
      </c>
      <c r="E14" s="131">
        <v>663370</v>
      </c>
      <c r="F14" s="131">
        <v>315137</v>
      </c>
      <c r="G14" s="131">
        <v>25826</v>
      </c>
      <c r="H14" s="131">
        <v>20819</v>
      </c>
      <c r="I14" s="131">
        <v>112286</v>
      </c>
      <c r="J14" s="131">
        <v>1039470</v>
      </c>
      <c r="K14" s="131">
        <v>1016413</v>
      </c>
      <c r="L14" s="131">
        <v>23057</v>
      </c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</row>
    <row r="15" spans="1:195" ht="32.25" customHeight="1">
      <c r="A15" s="57" t="s">
        <v>140</v>
      </c>
      <c r="B15" s="128">
        <f>SUM(C15:D15,J15,'第３９表介護保険事業会計 (2)'!B15,'第３９表介護保険事業会計 (2)'!H15,'第３９表介護保険事業会計 (2)'!I15,'第３９表介護保険事業会計 (2)'!P15:R15,'第３９表介護保険事業会計 (2)'!T15)</f>
        <v>6505275</v>
      </c>
      <c r="C15" s="129">
        <v>146466</v>
      </c>
      <c r="D15" s="129">
        <v>2900847</v>
      </c>
      <c r="E15" s="129">
        <v>940689</v>
      </c>
      <c r="F15" s="129">
        <v>557302</v>
      </c>
      <c r="G15" s="129">
        <v>23584</v>
      </c>
      <c r="H15" s="129">
        <v>44937</v>
      </c>
      <c r="I15" s="129">
        <v>1334335</v>
      </c>
      <c r="J15" s="129">
        <v>1449539</v>
      </c>
      <c r="K15" s="129">
        <v>1420208</v>
      </c>
      <c r="L15" s="129">
        <v>29331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</row>
    <row r="16" spans="1:195" ht="32.25" customHeight="1">
      <c r="A16" s="57" t="s">
        <v>141</v>
      </c>
      <c r="B16" s="128">
        <f>SUM(C16:D16,J16,'第３９表介護保険事業会計 (2)'!B16,'第３９表介護保険事業会計 (2)'!H16,'第３９表介護保険事業会計 (2)'!I16,'第３９表介護保険事業会計 (2)'!P16:R16,'第３９表介護保険事業会計 (2)'!T16)</f>
        <v>7054496</v>
      </c>
      <c r="C16" s="129">
        <v>1431267</v>
      </c>
      <c r="D16" s="129">
        <v>1629120</v>
      </c>
      <c r="E16" s="129">
        <v>1154373</v>
      </c>
      <c r="F16" s="129">
        <v>379053</v>
      </c>
      <c r="G16" s="129">
        <v>47329</v>
      </c>
      <c r="H16" s="129">
        <v>46656</v>
      </c>
      <c r="I16" s="129">
        <v>1709</v>
      </c>
      <c r="J16" s="129">
        <v>1822540</v>
      </c>
      <c r="K16" s="129">
        <v>1772808</v>
      </c>
      <c r="L16" s="129">
        <v>49732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</row>
    <row r="17" spans="1:195" ht="32.25" customHeight="1" thickBot="1">
      <c r="A17" s="57" t="s">
        <v>144</v>
      </c>
      <c r="B17" s="128">
        <f>SUM(C17:D17,J17,'第３９表介護保険事業会計 (2)'!B17,'第３９表介護保険事業会計 (2)'!H17,'第３９表介護保険事業会計 (2)'!I17,'第３９表介護保険事業会計 (2)'!P17:R17,'第３９表介護保険事業会計 (2)'!T17)</f>
        <v>2554730</v>
      </c>
      <c r="C17" s="129">
        <v>508020</v>
      </c>
      <c r="D17" s="129">
        <v>572553</v>
      </c>
      <c r="E17" s="129">
        <v>421710</v>
      </c>
      <c r="F17" s="129">
        <v>124983</v>
      </c>
      <c r="G17" s="129">
        <v>9029</v>
      </c>
      <c r="H17" s="129">
        <v>15155</v>
      </c>
      <c r="I17" s="129">
        <v>1676</v>
      </c>
      <c r="J17" s="129">
        <v>633920</v>
      </c>
      <c r="K17" s="129">
        <v>623529</v>
      </c>
      <c r="L17" s="129">
        <v>10391</v>
      </c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</row>
    <row r="18" spans="1:195" ht="32.25" customHeight="1" thickBot="1" thickTop="1">
      <c r="A18" s="59" t="s">
        <v>81</v>
      </c>
      <c r="B18" s="132">
        <f>SUM(B5:B17)</f>
        <v>137737738</v>
      </c>
      <c r="C18" s="132">
        <f>SUM(C5:C17)</f>
        <v>27242663</v>
      </c>
      <c r="D18" s="132">
        <f aca="true" t="shared" si="0" ref="D18:L18">SUM(D5:D17)</f>
        <v>32789052</v>
      </c>
      <c r="E18" s="132">
        <f t="shared" si="0"/>
        <v>22496139</v>
      </c>
      <c r="F18" s="132">
        <f t="shared" si="0"/>
        <v>6938520</v>
      </c>
      <c r="G18" s="132">
        <f t="shared" si="0"/>
        <v>872090</v>
      </c>
      <c r="H18" s="132">
        <f t="shared" si="0"/>
        <v>955683</v>
      </c>
      <c r="I18" s="132">
        <f t="shared" si="0"/>
        <v>1526620</v>
      </c>
      <c r="J18" s="132">
        <f t="shared" si="0"/>
        <v>34927792</v>
      </c>
      <c r="K18" s="132">
        <f t="shared" si="0"/>
        <v>33960516</v>
      </c>
      <c r="L18" s="132">
        <f t="shared" si="0"/>
        <v>967276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</row>
    <row r="19" spans="1:195" ht="32.25" customHeight="1" thickTop="1">
      <c r="A19" s="57" t="s">
        <v>18</v>
      </c>
      <c r="B19" s="128">
        <f>SUM(C19:D19,J19,'第３９表介護保険事業会計 (2)'!B19,'第３９表介護保険事業会計 (2)'!H19,'第３９表介護保険事業会計 (2)'!I19,'第３９表介護保険事業会計 (2)'!P19:R19,'第３９表介護保険事業会計 (2)'!T19)</f>
        <v>1486895</v>
      </c>
      <c r="C19" s="129">
        <v>308734</v>
      </c>
      <c r="D19" s="129">
        <v>326916</v>
      </c>
      <c r="E19" s="129">
        <v>238220</v>
      </c>
      <c r="F19" s="129">
        <v>74480</v>
      </c>
      <c r="G19" s="129">
        <v>6795</v>
      </c>
      <c r="H19" s="129">
        <v>6606</v>
      </c>
      <c r="I19" s="129">
        <v>815</v>
      </c>
      <c r="J19" s="129">
        <v>369887</v>
      </c>
      <c r="K19" s="129">
        <v>362263</v>
      </c>
      <c r="L19" s="129">
        <v>7624</v>
      </c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</row>
    <row r="20" spans="1:195" ht="32.25" customHeight="1">
      <c r="A20" s="57" t="s">
        <v>19</v>
      </c>
      <c r="B20" s="128">
        <f>SUM(C20:D20,J20,'第３９表介護保険事業会計 (2)'!B20,'第３９表介護保険事業会計 (2)'!H20,'第３９表介護保険事業会計 (2)'!I20,'第３９表介護保険事業会計 (2)'!P20:R20,'第３９表介護保険事業会計 (2)'!T20)</f>
        <v>1138407</v>
      </c>
      <c r="C20" s="129">
        <v>236957</v>
      </c>
      <c r="D20" s="129">
        <v>251681</v>
      </c>
      <c r="E20" s="129">
        <v>181093</v>
      </c>
      <c r="F20" s="129">
        <v>53429</v>
      </c>
      <c r="G20" s="129">
        <v>6567</v>
      </c>
      <c r="H20" s="129">
        <v>9951</v>
      </c>
      <c r="I20" s="129">
        <v>641</v>
      </c>
      <c r="J20" s="129">
        <v>279641</v>
      </c>
      <c r="K20" s="129">
        <v>272214</v>
      </c>
      <c r="L20" s="129">
        <v>7427</v>
      </c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</row>
    <row r="21" spans="1:195" ht="32.25" customHeight="1">
      <c r="A21" s="57" t="s">
        <v>20</v>
      </c>
      <c r="B21" s="128">
        <f>SUM(C21:D21,J21,'第３９表介護保険事業会計 (2)'!B21,'第３９表介護保険事業会計 (2)'!H21,'第３９表介護保険事業会計 (2)'!I21,'第３９表介護保険事業会計 (2)'!P21:R21,'第３９表介護保険事業会計 (2)'!T21)</f>
        <v>1926907</v>
      </c>
      <c r="C21" s="129">
        <v>340047</v>
      </c>
      <c r="D21" s="129">
        <v>501239</v>
      </c>
      <c r="E21" s="129">
        <v>318767</v>
      </c>
      <c r="F21" s="129">
        <v>116089</v>
      </c>
      <c r="G21" s="129">
        <v>19174</v>
      </c>
      <c r="H21" s="129">
        <v>10746</v>
      </c>
      <c r="I21" s="129">
        <v>36463</v>
      </c>
      <c r="J21" s="129">
        <v>488108</v>
      </c>
      <c r="K21" s="129">
        <v>478035</v>
      </c>
      <c r="L21" s="129">
        <v>10073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</row>
    <row r="22" spans="1:195" ht="32.25" customHeight="1">
      <c r="A22" s="57" t="s">
        <v>21</v>
      </c>
      <c r="B22" s="128">
        <f>SUM(C22:D22,J22,'第３９表介護保険事業会計 (2)'!B22,'第３９表介護保険事業会計 (2)'!H22,'第３９表介護保険事業会計 (2)'!I22,'第３９表介護保険事業会計 (2)'!P22:R22,'第３９表介護保険事業会計 (2)'!T22)</f>
        <v>694632</v>
      </c>
      <c r="C22" s="129">
        <v>129946</v>
      </c>
      <c r="D22" s="129">
        <v>149739</v>
      </c>
      <c r="E22" s="129">
        <v>109679</v>
      </c>
      <c r="F22" s="129">
        <v>31874</v>
      </c>
      <c r="G22" s="129">
        <v>1927</v>
      </c>
      <c r="H22" s="129">
        <v>5989</v>
      </c>
      <c r="I22" s="129">
        <v>270</v>
      </c>
      <c r="J22" s="129">
        <v>172653</v>
      </c>
      <c r="K22" s="129">
        <v>171102</v>
      </c>
      <c r="L22" s="129">
        <v>1551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</row>
    <row r="23" spans="1:195" ht="32.25" customHeight="1">
      <c r="A23" s="57" t="s">
        <v>22</v>
      </c>
      <c r="B23" s="128">
        <f>SUM(C23:D23,J23,'第３９表介護保険事業会計 (2)'!B23,'第３９表介護保険事業会計 (2)'!H23,'第３９表介護保険事業会計 (2)'!I23,'第３９表介護保険事業会計 (2)'!P23:R23,'第３９表介護保険事業会計 (2)'!T23)</f>
        <v>1023173</v>
      </c>
      <c r="C23" s="129">
        <v>189931</v>
      </c>
      <c r="D23" s="129">
        <v>218784</v>
      </c>
      <c r="E23" s="129">
        <v>161946</v>
      </c>
      <c r="F23" s="129">
        <v>42990</v>
      </c>
      <c r="G23" s="129">
        <v>6769</v>
      </c>
      <c r="H23" s="129">
        <v>5808</v>
      </c>
      <c r="I23" s="129">
        <v>1271</v>
      </c>
      <c r="J23" s="129">
        <v>261551</v>
      </c>
      <c r="K23" s="129">
        <v>254235</v>
      </c>
      <c r="L23" s="129">
        <v>7316</v>
      </c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</row>
    <row r="24" spans="1:195" ht="32.25" customHeight="1">
      <c r="A24" s="54" t="s">
        <v>23</v>
      </c>
      <c r="B24" s="126">
        <f>SUM(C24:D24,J24,'第３９表介護保険事業会計 (2)'!B24,'第３９表介護保険事業会計 (2)'!H24,'第３９表介護保険事業会計 (2)'!I24,'第３９表介護保険事業会計 (2)'!P24:R24,'第３９表介護保険事業会計 (2)'!T24)</f>
        <v>678733</v>
      </c>
      <c r="C24" s="127">
        <v>106689</v>
      </c>
      <c r="D24" s="127">
        <v>161613</v>
      </c>
      <c r="E24" s="127">
        <v>111480</v>
      </c>
      <c r="F24" s="127">
        <v>42229</v>
      </c>
      <c r="G24" s="127">
        <v>4109</v>
      </c>
      <c r="H24" s="127">
        <v>3335</v>
      </c>
      <c r="I24" s="127">
        <v>460</v>
      </c>
      <c r="J24" s="127">
        <v>170779</v>
      </c>
      <c r="K24" s="127">
        <v>167083</v>
      </c>
      <c r="L24" s="127">
        <v>3696</v>
      </c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</row>
    <row r="25" spans="1:195" ht="32.25" customHeight="1">
      <c r="A25" s="57" t="s">
        <v>24</v>
      </c>
      <c r="B25" s="128">
        <f>SUM(C25:D25,J25,'第３９表介護保険事業会計 (2)'!B25,'第３９表介護保険事業会計 (2)'!H25,'第３９表介護保険事業会計 (2)'!I25,'第３９表介護保険事業会計 (2)'!P25:R25,'第３９表介護保険事業会計 (2)'!T25)</f>
        <v>856308</v>
      </c>
      <c r="C25" s="129">
        <v>129944</v>
      </c>
      <c r="D25" s="129">
        <v>213186</v>
      </c>
      <c r="E25" s="129">
        <v>130519</v>
      </c>
      <c r="F25" s="129">
        <v>69001</v>
      </c>
      <c r="G25" s="129">
        <v>6082</v>
      </c>
      <c r="H25" s="129">
        <v>4407</v>
      </c>
      <c r="I25" s="129">
        <v>3177</v>
      </c>
      <c r="J25" s="129">
        <v>214471</v>
      </c>
      <c r="K25" s="129">
        <v>207025</v>
      </c>
      <c r="L25" s="129">
        <v>7446</v>
      </c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</row>
    <row r="26" spans="1:195" ht="32.25" customHeight="1">
      <c r="A26" s="57" t="s">
        <v>25</v>
      </c>
      <c r="B26" s="128">
        <f>SUM(C26:D26,J26,'第３９表介護保険事業会計 (2)'!B26,'第３９表介護保険事業会計 (2)'!H26,'第３９表介護保険事業会計 (2)'!I26,'第３９表介護保険事業会計 (2)'!P26:R26,'第３９表介護保険事業会計 (2)'!T26)</f>
        <v>76441</v>
      </c>
      <c r="C26" s="129">
        <v>7970</v>
      </c>
      <c r="D26" s="129">
        <v>19259</v>
      </c>
      <c r="E26" s="129">
        <v>11268</v>
      </c>
      <c r="F26" s="129">
        <v>6197</v>
      </c>
      <c r="G26" s="129">
        <v>784</v>
      </c>
      <c r="H26" s="129">
        <v>520</v>
      </c>
      <c r="I26" s="129">
        <v>490</v>
      </c>
      <c r="J26" s="129">
        <v>17904</v>
      </c>
      <c r="K26" s="129">
        <v>17229</v>
      </c>
      <c r="L26" s="129">
        <v>675</v>
      </c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</row>
    <row r="27" spans="1:195" ht="32.25" customHeight="1">
      <c r="A27" s="57" t="s">
        <v>26</v>
      </c>
      <c r="B27" s="128">
        <f>SUM(C27:D27,J27,'第３９表介護保険事業会計 (2)'!B27,'第３９表介護保険事業会計 (2)'!H27,'第３９表介護保険事業会計 (2)'!I27,'第３９表介護保険事業会計 (2)'!P27:R27,'第３９表介護保険事業会計 (2)'!T27)</f>
        <v>709270</v>
      </c>
      <c r="C27" s="129">
        <v>107186</v>
      </c>
      <c r="D27" s="129">
        <v>196259</v>
      </c>
      <c r="E27" s="129">
        <v>118180</v>
      </c>
      <c r="F27" s="129">
        <v>64956</v>
      </c>
      <c r="G27" s="129">
        <v>7030</v>
      </c>
      <c r="H27" s="129">
        <v>5413</v>
      </c>
      <c r="I27" s="129">
        <v>680</v>
      </c>
      <c r="J27" s="129">
        <v>183281</v>
      </c>
      <c r="K27" s="129">
        <v>176869</v>
      </c>
      <c r="L27" s="129">
        <v>6412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</row>
    <row r="28" spans="1:195" ht="32.25" customHeight="1">
      <c r="A28" s="58" t="s">
        <v>142</v>
      </c>
      <c r="B28" s="130">
        <f>SUM(C28:D28,J28,'第３９表介護保険事業会計 (2)'!B28,'第３９表介護保険事業会計 (2)'!H28,'第３９表介護保険事業会計 (2)'!I28,'第３９表介護保険事業会計 (2)'!P28:R28,'第３９表介護保険事業会計 (2)'!T28)</f>
        <v>2205144</v>
      </c>
      <c r="C28" s="131">
        <v>349848</v>
      </c>
      <c r="D28" s="131">
        <v>541553</v>
      </c>
      <c r="E28" s="131">
        <v>331630</v>
      </c>
      <c r="F28" s="131">
        <v>174628</v>
      </c>
      <c r="G28" s="131">
        <v>16746</v>
      </c>
      <c r="H28" s="131">
        <v>17841</v>
      </c>
      <c r="I28" s="131">
        <v>708</v>
      </c>
      <c r="J28" s="131">
        <v>556778</v>
      </c>
      <c r="K28" s="131">
        <v>541173</v>
      </c>
      <c r="L28" s="131">
        <v>15605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</row>
    <row r="29" spans="1:195" ht="32.25" customHeight="1">
      <c r="A29" s="57" t="s">
        <v>27</v>
      </c>
      <c r="B29" s="128">
        <f>SUM(C29:D29,J29,'第３９表介護保険事業会計 (2)'!B29,'第３９表介護保険事業会計 (2)'!H29,'第３９表介護保険事業会計 (2)'!I29,'第３９表介護保険事業会計 (2)'!P29:R29,'第３９表介護保険事業会計 (2)'!T29)</f>
        <v>352392</v>
      </c>
      <c r="C29" s="129">
        <v>56268</v>
      </c>
      <c r="D29" s="129">
        <v>88610</v>
      </c>
      <c r="E29" s="129">
        <v>55891</v>
      </c>
      <c r="F29" s="129">
        <v>22309</v>
      </c>
      <c r="G29" s="129">
        <v>2262</v>
      </c>
      <c r="H29" s="129">
        <v>7392</v>
      </c>
      <c r="I29" s="129">
        <v>756</v>
      </c>
      <c r="J29" s="129">
        <v>84125</v>
      </c>
      <c r="K29" s="129">
        <v>82448</v>
      </c>
      <c r="L29" s="129">
        <v>1677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</row>
    <row r="30" spans="1:195" ht="32.25" customHeight="1">
      <c r="A30" s="57" t="s">
        <v>28</v>
      </c>
      <c r="B30" s="128">
        <f>SUM(C30:D30,J30,'第３９表介護保険事業会計 (2)'!B30,'第３９表介護保険事業会計 (2)'!H30,'第３９表介護保険事業会計 (2)'!I30,'第３９表介護保険事業会計 (2)'!P30:R30,'第３９表介護保険事業会計 (2)'!T30)</f>
        <v>1158499</v>
      </c>
      <c r="C30" s="129">
        <v>174317</v>
      </c>
      <c r="D30" s="129">
        <v>301615</v>
      </c>
      <c r="E30" s="129">
        <v>177543</v>
      </c>
      <c r="F30" s="129">
        <v>104199</v>
      </c>
      <c r="G30" s="129">
        <v>6512</v>
      </c>
      <c r="H30" s="129">
        <v>12681</v>
      </c>
      <c r="I30" s="129">
        <v>680</v>
      </c>
      <c r="J30" s="129">
        <v>284414</v>
      </c>
      <c r="K30" s="129">
        <v>276722</v>
      </c>
      <c r="L30" s="129">
        <v>7692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</row>
    <row r="31" spans="1:195" ht="32.25" customHeight="1">
      <c r="A31" s="57" t="s">
        <v>29</v>
      </c>
      <c r="B31" s="128">
        <f>SUM(C31:D31,J31,'第３９表介護保険事業会計 (2)'!B31,'第３９表介護保険事業会計 (2)'!H31,'第３９表介護保険事業会計 (2)'!I31,'第３９表介護保険事業会計 (2)'!P31:R31,'第３９表介護保険事業会計 (2)'!T31)</f>
        <v>526054</v>
      </c>
      <c r="C31" s="129">
        <v>88488</v>
      </c>
      <c r="D31" s="129">
        <v>118579</v>
      </c>
      <c r="E31" s="129">
        <v>77651</v>
      </c>
      <c r="F31" s="129">
        <v>33791</v>
      </c>
      <c r="G31" s="129">
        <v>3164</v>
      </c>
      <c r="H31" s="129">
        <v>3973</v>
      </c>
      <c r="I31" s="129">
        <v>0</v>
      </c>
      <c r="J31" s="129">
        <v>120019</v>
      </c>
      <c r="K31" s="129">
        <v>119444</v>
      </c>
      <c r="L31" s="129">
        <v>575</v>
      </c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</row>
    <row r="32" spans="1:195" ht="32.25" customHeight="1">
      <c r="A32" s="57" t="s">
        <v>30</v>
      </c>
      <c r="B32" s="128">
        <f>SUM(C32:D32,J32,'第３９表介護保険事業会計 (2)'!B32,'第３９表介護保険事業会計 (2)'!H32,'第３９表介護保険事業会計 (2)'!I32,'第３９表介護保険事業会計 (2)'!P32:R32,'第３９表介護保険事業会計 (2)'!T32)</f>
        <v>1766168</v>
      </c>
      <c r="C32" s="129">
        <v>331860</v>
      </c>
      <c r="D32" s="129">
        <v>419006</v>
      </c>
      <c r="E32" s="129">
        <v>281113</v>
      </c>
      <c r="F32" s="129">
        <v>116653</v>
      </c>
      <c r="G32" s="129">
        <v>6856</v>
      </c>
      <c r="H32" s="129">
        <v>13404</v>
      </c>
      <c r="I32" s="129">
        <v>980</v>
      </c>
      <c r="J32" s="129">
        <v>451540</v>
      </c>
      <c r="K32" s="129">
        <v>444314</v>
      </c>
      <c r="L32" s="129">
        <v>7226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</row>
    <row r="33" spans="1:195" ht="32.25" customHeight="1">
      <c r="A33" s="57" t="s">
        <v>31</v>
      </c>
      <c r="B33" s="128">
        <f>SUM(C33:D33,J33,'第３９表介護保険事業会計 (2)'!B33,'第３９表介護保険事業会計 (2)'!H33,'第３９表介護保険事業会計 (2)'!I33,'第３９表介護保険事業会計 (2)'!P33:R33,'第３９表介護保険事業会計 (2)'!T33)</f>
        <v>2168818</v>
      </c>
      <c r="C33" s="129">
        <v>387704</v>
      </c>
      <c r="D33" s="129">
        <v>517786</v>
      </c>
      <c r="E33" s="129">
        <v>339586</v>
      </c>
      <c r="F33" s="129">
        <v>147213</v>
      </c>
      <c r="G33" s="129">
        <v>10949</v>
      </c>
      <c r="H33" s="129">
        <v>18848</v>
      </c>
      <c r="I33" s="129">
        <v>1190</v>
      </c>
      <c r="J33" s="129">
        <v>539013</v>
      </c>
      <c r="K33" s="129">
        <v>526922</v>
      </c>
      <c r="L33" s="129">
        <v>12091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</row>
    <row r="34" spans="1:195" ht="32.25" customHeight="1">
      <c r="A34" s="54" t="s">
        <v>32</v>
      </c>
      <c r="B34" s="126">
        <f>SUM(C34:D34,J34,'第３９表介護保険事業会計 (2)'!B34,'第３９表介護保険事業会計 (2)'!H34,'第３９表介護保険事業会計 (2)'!I34,'第３９表介護保険事業会計 (2)'!P34:R34,'第３９表介護保険事業会計 (2)'!T34)</f>
        <v>417767</v>
      </c>
      <c r="C34" s="127">
        <v>78346</v>
      </c>
      <c r="D34" s="127">
        <v>101937</v>
      </c>
      <c r="E34" s="127">
        <v>69129</v>
      </c>
      <c r="F34" s="127">
        <v>23001</v>
      </c>
      <c r="G34" s="127">
        <v>3349</v>
      </c>
      <c r="H34" s="127">
        <v>6229</v>
      </c>
      <c r="I34" s="127">
        <v>229</v>
      </c>
      <c r="J34" s="127">
        <v>101881</v>
      </c>
      <c r="K34" s="127">
        <v>99204</v>
      </c>
      <c r="L34" s="127">
        <v>2677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</row>
    <row r="35" spans="1:195" ht="32.25" customHeight="1">
      <c r="A35" s="57" t="s">
        <v>33</v>
      </c>
      <c r="B35" s="128">
        <f>SUM(C35:D35,J35,'第３９表介護保険事業会計 (2)'!B35,'第３９表介護保険事業会計 (2)'!H35,'第３９表介護保険事業会計 (2)'!I35,'第３９表介護保険事業会計 (2)'!P35:R35,'第３９表介護保険事業会計 (2)'!T35)</f>
        <v>544036</v>
      </c>
      <c r="C35" s="129">
        <v>86047</v>
      </c>
      <c r="D35" s="129">
        <v>139852</v>
      </c>
      <c r="E35" s="129">
        <v>84780</v>
      </c>
      <c r="F35" s="129">
        <v>44521</v>
      </c>
      <c r="G35" s="129">
        <v>3942</v>
      </c>
      <c r="H35" s="129">
        <v>5929</v>
      </c>
      <c r="I35" s="129">
        <v>680</v>
      </c>
      <c r="J35" s="129">
        <v>129110</v>
      </c>
      <c r="K35" s="129">
        <v>123264</v>
      </c>
      <c r="L35" s="129">
        <v>5846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</row>
    <row r="36" spans="1:195" ht="32.25" customHeight="1">
      <c r="A36" s="57" t="s">
        <v>34</v>
      </c>
      <c r="B36" s="128">
        <f>SUM(C36:D36,J36,'第３９表介護保険事業会計 (2)'!B36,'第３９表介護保険事業会計 (2)'!H36,'第３９表介護保険事業会計 (2)'!I36,'第３９表介護保険事業会計 (2)'!P36:R36,'第３９表介護保険事業会計 (2)'!T36)</f>
        <v>458710</v>
      </c>
      <c r="C36" s="129">
        <v>72568</v>
      </c>
      <c r="D36" s="129">
        <v>114626</v>
      </c>
      <c r="E36" s="129">
        <v>70872</v>
      </c>
      <c r="F36" s="129">
        <v>39628</v>
      </c>
      <c r="G36" s="129">
        <v>959</v>
      </c>
      <c r="H36" s="129">
        <v>2897</v>
      </c>
      <c r="I36" s="129">
        <v>270</v>
      </c>
      <c r="J36" s="129">
        <v>108030</v>
      </c>
      <c r="K36" s="129">
        <v>107212</v>
      </c>
      <c r="L36" s="129">
        <v>818</v>
      </c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</row>
    <row r="37" spans="1:195" ht="32.25" customHeight="1">
      <c r="A37" s="57" t="s">
        <v>35</v>
      </c>
      <c r="B37" s="128">
        <f>SUM(C37:D37,J37,'第３９表介護保険事業会計 (2)'!B37,'第３９表介護保険事業会計 (2)'!H37,'第３９表介護保険事業会計 (2)'!I37,'第３９表介護保険事業会計 (2)'!P37:R37,'第３９表介護保険事業会計 (2)'!T37)</f>
        <v>595534</v>
      </c>
      <c r="C37" s="129">
        <v>82019</v>
      </c>
      <c r="D37" s="129">
        <v>156349</v>
      </c>
      <c r="E37" s="129">
        <v>85513</v>
      </c>
      <c r="F37" s="129">
        <v>52905</v>
      </c>
      <c r="G37" s="129">
        <v>5930</v>
      </c>
      <c r="H37" s="129">
        <v>11321</v>
      </c>
      <c r="I37" s="129">
        <v>680</v>
      </c>
      <c r="J37" s="129">
        <v>141891</v>
      </c>
      <c r="K37" s="129">
        <v>137597</v>
      </c>
      <c r="L37" s="129">
        <v>4294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</row>
    <row r="38" spans="1:195" ht="32.25" customHeight="1">
      <c r="A38" s="58" t="s">
        <v>36</v>
      </c>
      <c r="B38" s="130">
        <f>SUM(C38:D38,J38,'第３９表介護保険事業会計 (2)'!B38,'第３９表介護保険事業会計 (2)'!H38,'第３９表介護保険事業会計 (2)'!I38,'第３９表介護保険事業会計 (2)'!P38:R38,'第３９表介護保険事業会計 (2)'!T38)</f>
        <v>366500</v>
      </c>
      <c r="C38" s="131">
        <v>42820</v>
      </c>
      <c r="D38" s="131">
        <v>93295</v>
      </c>
      <c r="E38" s="131">
        <v>40563</v>
      </c>
      <c r="F38" s="131">
        <v>28784</v>
      </c>
      <c r="G38" s="131">
        <v>3577</v>
      </c>
      <c r="H38" s="131">
        <v>20151</v>
      </c>
      <c r="I38" s="131">
        <v>220</v>
      </c>
      <c r="J38" s="131">
        <v>71994</v>
      </c>
      <c r="K38" s="131">
        <v>68490</v>
      </c>
      <c r="L38" s="131">
        <v>3504</v>
      </c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</row>
    <row r="39" spans="1:195" ht="32.25" customHeight="1">
      <c r="A39" s="57" t="s">
        <v>143</v>
      </c>
      <c r="B39" s="128">
        <f>SUM(C39:D39,J39,'第３９表介護保険事業会計 (2)'!B39,'第３９表介護保険事業会計 (2)'!H39,'第３９表介護保険事業会計 (2)'!I39,'第３９表介護保険事業会計 (2)'!P39:R39,'第３９表介護保険事業会計 (2)'!T39)</f>
        <v>2726889</v>
      </c>
      <c r="C39" s="129">
        <v>478733</v>
      </c>
      <c r="D39" s="129">
        <v>668994</v>
      </c>
      <c r="E39" s="129">
        <v>448155</v>
      </c>
      <c r="F39" s="129">
        <v>191234</v>
      </c>
      <c r="G39" s="129">
        <v>12529</v>
      </c>
      <c r="H39" s="129">
        <v>15490</v>
      </c>
      <c r="I39" s="129">
        <v>1586</v>
      </c>
      <c r="J39" s="129">
        <v>693800</v>
      </c>
      <c r="K39" s="129">
        <v>682213</v>
      </c>
      <c r="L39" s="129">
        <v>11587</v>
      </c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</row>
    <row r="40" spans="1:195" ht="32.25" customHeight="1">
      <c r="A40" s="57" t="s">
        <v>37</v>
      </c>
      <c r="B40" s="128">
        <f>SUM(C40:D40,J40,'第３９表介護保険事業会計 (2)'!B40,'第３９表介護保険事業会計 (2)'!H40,'第３９表介護保険事業会計 (2)'!I40,'第３９表介護保険事業会計 (2)'!P40:R40,'第３９表介護保険事業会計 (2)'!T40)</f>
        <v>1306526</v>
      </c>
      <c r="C40" s="129">
        <v>299059</v>
      </c>
      <c r="D40" s="129">
        <v>256334</v>
      </c>
      <c r="E40" s="129">
        <v>199530</v>
      </c>
      <c r="F40" s="129">
        <v>37364</v>
      </c>
      <c r="G40" s="129">
        <v>5566</v>
      </c>
      <c r="H40" s="129">
        <v>12188</v>
      </c>
      <c r="I40" s="129">
        <v>1686</v>
      </c>
      <c r="J40" s="129">
        <v>301372</v>
      </c>
      <c r="K40" s="129">
        <v>295323</v>
      </c>
      <c r="L40" s="129">
        <v>6049</v>
      </c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</row>
    <row r="41" spans="1:195" ht="32.25" customHeight="1">
      <c r="A41" s="57" t="s">
        <v>38</v>
      </c>
      <c r="B41" s="128">
        <f>SUM(C41:D41,J41,'第３９表介護保険事業会計 (2)'!B41,'第３９表介護保険事業会計 (2)'!H41,'第３９表介護保険事業会計 (2)'!I41,'第３９表介護保険事業会計 (2)'!P41:R41,'第３９表介護保険事業会計 (2)'!T41)</f>
        <v>545556</v>
      </c>
      <c r="C41" s="129">
        <v>113528</v>
      </c>
      <c r="D41" s="129">
        <v>112472</v>
      </c>
      <c r="E41" s="129">
        <v>81914</v>
      </c>
      <c r="F41" s="129">
        <v>25100</v>
      </c>
      <c r="G41" s="129">
        <v>1120</v>
      </c>
      <c r="H41" s="129">
        <v>3629</v>
      </c>
      <c r="I41" s="129">
        <v>709</v>
      </c>
      <c r="J41" s="129">
        <v>124964</v>
      </c>
      <c r="K41" s="129">
        <v>123821</v>
      </c>
      <c r="L41" s="129">
        <v>1143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</row>
    <row r="42" spans="1:195" ht="32.25" customHeight="1">
      <c r="A42" s="57" t="s">
        <v>39</v>
      </c>
      <c r="B42" s="128">
        <f>SUM(C42:D42,J42,'第３９表介護保険事業会計 (2)'!B42,'第３９表介護保険事業会計 (2)'!H42,'第３９表介護保険事業会計 (2)'!I42,'第３９表介護保険事業会計 (2)'!P42:R42,'第３９表介護保険事業会計 (2)'!T42)</f>
        <v>456978</v>
      </c>
      <c r="C42" s="129">
        <v>89454</v>
      </c>
      <c r="D42" s="129">
        <v>82154</v>
      </c>
      <c r="E42" s="129">
        <v>55171</v>
      </c>
      <c r="F42" s="129">
        <v>17957</v>
      </c>
      <c r="G42" s="129">
        <v>3224</v>
      </c>
      <c r="H42" s="129">
        <v>5145</v>
      </c>
      <c r="I42" s="129">
        <v>657</v>
      </c>
      <c r="J42" s="129">
        <v>91269</v>
      </c>
      <c r="K42" s="129">
        <v>88095</v>
      </c>
      <c r="L42" s="129">
        <v>3174</v>
      </c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</row>
    <row r="43" spans="1:195" ht="32.25" customHeight="1">
      <c r="A43" s="57" t="s">
        <v>40</v>
      </c>
      <c r="B43" s="128">
        <f>SUM(C43:D43,J43,'第３９表介護保険事業会計 (2)'!B43,'第３９表介護保険事業会計 (2)'!H43,'第３９表介護保険事業会計 (2)'!I43,'第３９表介護保険事業会計 (2)'!P43:R43,'第３９表介護保険事業会計 (2)'!T43)</f>
        <v>1425979</v>
      </c>
      <c r="C43" s="129">
        <v>326437</v>
      </c>
      <c r="D43" s="129">
        <v>307994</v>
      </c>
      <c r="E43" s="129">
        <v>224615</v>
      </c>
      <c r="F43" s="129">
        <v>64296</v>
      </c>
      <c r="G43" s="129">
        <v>7990</v>
      </c>
      <c r="H43" s="129">
        <v>10113</v>
      </c>
      <c r="I43" s="129">
        <v>980</v>
      </c>
      <c r="J43" s="129">
        <v>352832</v>
      </c>
      <c r="K43" s="129">
        <v>343313</v>
      </c>
      <c r="L43" s="129">
        <v>9519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</row>
    <row r="44" spans="1:195" ht="32.25" customHeight="1">
      <c r="A44" s="54" t="s">
        <v>41</v>
      </c>
      <c r="B44" s="126">
        <f>SUM(C44:D44,J44,'第３９表介護保険事業会計 (2)'!B44,'第３９表介護保険事業会計 (2)'!H44,'第３９表介護保険事業会計 (2)'!I44,'第３９表介護保険事業会計 (2)'!P44:R44,'第３９表介護保険事業会計 (2)'!T44)</f>
        <v>1333732</v>
      </c>
      <c r="C44" s="127">
        <v>244715</v>
      </c>
      <c r="D44" s="127">
        <v>311832</v>
      </c>
      <c r="E44" s="127">
        <v>213429</v>
      </c>
      <c r="F44" s="127">
        <v>83211</v>
      </c>
      <c r="G44" s="127">
        <v>7727</v>
      </c>
      <c r="H44" s="127">
        <v>6979</v>
      </c>
      <c r="I44" s="127">
        <v>486</v>
      </c>
      <c r="J44" s="127">
        <v>337887</v>
      </c>
      <c r="K44" s="127">
        <v>329468</v>
      </c>
      <c r="L44" s="127">
        <v>8419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</row>
    <row r="45" spans="1:195" ht="32.25" customHeight="1">
      <c r="A45" s="57" t="s">
        <v>42</v>
      </c>
      <c r="B45" s="128">
        <f>SUM(C45:D45,J45,'第３９表介護保険事業会計 (2)'!B45,'第３９表介護保険事業会計 (2)'!H45,'第３９表介護保険事業会計 (2)'!I45,'第３９表介護保険事業会計 (2)'!P45:R45,'第３９表介護保険事業会計 (2)'!T45)</f>
        <v>589161</v>
      </c>
      <c r="C45" s="129">
        <v>101699</v>
      </c>
      <c r="D45" s="129">
        <v>128949</v>
      </c>
      <c r="E45" s="129">
        <v>83551</v>
      </c>
      <c r="F45" s="129">
        <v>36674</v>
      </c>
      <c r="G45" s="129">
        <v>2540</v>
      </c>
      <c r="H45" s="129">
        <v>5724</v>
      </c>
      <c r="I45" s="129">
        <v>460</v>
      </c>
      <c r="J45" s="129">
        <v>124155</v>
      </c>
      <c r="K45" s="129">
        <v>121768</v>
      </c>
      <c r="L45" s="129">
        <v>2387</v>
      </c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</row>
    <row r="46" spans="1:195" ht="32.25" customHeight="1">
      <c r="A46" s="57" t="s">
        <v>43</v>
      </c>
      <c r="B46" s="128">
        <f>SUM(C46:D46,J46,'第３９表介護保険事業会計 (2)'!B46,'第３９表介護保険事業会計 (2)'!H46,'第３９表介護保険事業会計 (2)'!I46,'第３９表介護保険事業会計 (2)'!P46:R46,'第３９表介護保険事業会計 (2)'!T46)</f>
        <v>978478</v>
      </c>
      <c r="C46" s="129">
        <v>177056</v>
      </c>
      <c r="D46" s="129">
        <v>221048</v>
      </c>
      <c r="E46" s="129">
        <v>142220</v>
      </c>
      <c r="F46" s="129">
        <v>68880</v>
      </c>
      <c r="G46" s="129">
        <v>2776</v>
      </c>
      <c r="H46" s="129">
        <v>6866</v>
      </c>
      <c r="I46" s="129">
        <v>306</v>
      </c>
      <c r="J46" s="129">
        <v>223354</v>
      </c>
      <c r="K46" s="129">
        <v>219992</v>
      </c>
      <c r="L46" s="129">
        <v>3362</v>
      </c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</row>
    <row r="47" spans="1:195" ht="32.25" customHeight="1">
      <c r="A47" s="57" t="s">
        <v>44</v>
      </c>
      <c r="B47" s="128">
        <f>SUM(C47:D47,J47,'第３９表介護保険事業会計 (2)'!B47,'第３９表介護保険事業会計 (2)'!H47,'第３９表介護保険事業会計 (2)'!I47,'第３９表介護保険事業会計 (2)'!P47:R47,'第３９表介護保険事業会計 (2)'!T47)</f>
        <v>488190</v>
      </c>
      <c r="C47" s="129">
        <v>67081</v>
      </c>
      <c r="D47" s="129">
        <v>123681</v>
      </c>
      <c r="E47" s="129">
        <v>78611</v>
      </c>
      <c r="F47" s="129">
        <v>37674</v>
      </c>
      <c r="G47" s="129">
        <v>3526</v>
      </c>
      <c r="H47" s="129">
        <v>3600</v>
      </c>
      <c r="I47" s="129">
        <v>270</v>
      </c>
      <c r="J47" s="129">
        <v>124787</v>
      </c>
      <c r="K47" s="129">
        <v>122195</v>
      </c>
      <c r="L47" s="129">
        <v>2592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</row>
    <row r="48" spans="1:195" ht="32.25" customHeight="1">
      <c r="A48" s="58" t="s">
        <v>45</v>
      </c>
      <c r="B48" s="130">
        <f>SUM(C48:D48,J48,'第３９表介護保険事業会計 (2)'!B48,'第３９表介護保険事業会計 (2)'!H48,'第３９表介護保険事業会計 (2)'!I48,'第３９表介護保険事業会計 (2)'!P48:R48,'第３９表介護保険事業会計 (2)'!T48)</f>
        <v>1716118</v>
      </c>
      <c r="C48" s="131">
        <v>350292</v>
      </c>
      <c r="D48" s="131">
        <v>408048</v>
      </c>
      <c r="E48" s="131">
        <v>273083</v>
      </c>
      <c r="F48" s="131">
        <v>103744</v>
      </c>
      <c r="G48" s="131">
        <v>13185</v>
      </c>
      <c r="H48" s="131">
        <v>16726</v>
      </c>
      <c r="I48" s="131">
        <v>1310</v>
      </c>
      <c r="J48" s="131">
        <v>431176</v>
      </c>
      <c r="K48" s="131">
        <v>418189</v>
      </c>
      <c r="L48" s="131">
        <v>12987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</row>
    <row r="49" spans="1:195" ht="32.25" customHeight="1">
      <c r="A49" s="57" t="s">
        <v>46</v>
      </c>
      <c r="B49" s="128">
        <f>SUM(C49:D49,J49,'第３９表介護保険事業会計 (2)'!B49,'第３９表介護保険事業会計 (2)'!H49,'第３９表介護保険事業会計 (2)'!I49,'第３９表介護保険事業会計 (2)'!P49:R49,'第３９表介護保険事業会計 (2)'!T49)</f>
        <v>576505</v>
      </c>
      <c r="C49" s="129">
        <v>103459</v>
      </c>
      <c r="D49" s="129">
        <v>127991</v>
      </c>
      <c r="E49" s="129">
        <v>86355</v>
      </c>
      <c r="F49" s="129">
        <v>29994</v>
      </c>
      <c r="G49" s="129">
        <v>4307</v>
      </c>
      <c r="H49" s="129">
        <v>6875</v>
      </c>
      <c r="I49" s="129">
        <v>460</v>
      </c>
      <c r="J49" s="129">
        <v>142428</v>
      </c>
      <c r="K49" s="129">
        <v>138639</v>
      </c>
      <c r="L49" s="129">
        <v>3789</v>
      </c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</row>
    <row r="50" spans="1:195" ht="32.25" customHeight="1">
      <c r="A50" s="57" t="s">
        <v>47</v>
      </c>
      <c r="B50" s="128">
        <f>SUM(C50:D50,J50,'第３９表介護保険事業会計 (2)'!B50,'第３９表介護保険事業会計 (2)'!H50,'第３９表介護保険事業会計 (2)'!I50,'第３９表介護保険事業会計 (2)'!P50:R50,'第３９表介護保険事業会計 (2)'!T50)</f>
        <v>579624</v>
      </c>
      <c r="C50" s="129">
        <v>91635</v>
      </c>
      <c r="D50" s="129">
        <v>145103</v>
      </c>
      <c r="E50" s="129">
        <v>91062</v>
      </c>
      <c r="F50" s="129">
        <v>36489</v>
      </c>
      <c r="G50" s="129">
        <v>6783</v>
      </c>
      <c r="H50" s="129">
        <v>10309</v>
      </c>
      <c r="I50" s="129">
        <v>460</v>
      </c>
      <c r="J50" s="129">
        <v>133678</v>
      </c>
      <c r="K50" s="129">
        <v>128032</v>
      </c>
      <c r="L50" s="129">
        <v>5646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</row>
    <row r="51" spans="1:195" ht="32.25" customHeight="1">
      <c r="A51" s="57" t="s">
        <v>48</v>
      </c>
      <c r="B51" s="128">
        <f>SUM(C51:D51,J51,'第３９表介護保険事業会計 (2)'!B51,'第３９表介護保険事業会計 (2)'!H51,'第３９表介護保険事業会計 (2)'!I51,'第３９表介護保険事業会計 (2)'!P51:R51,'第３９表介護保険事業会計 (2)'!T51)</f>
        <v>636689</v>
      </c>
      <c r="C51" s="129">
        <v>115491</v>
      </c>
      <c r="D51" s="129">
        <v>135577</v>
      </c>
      <c r="E51" s="129">
        <v>89234</v>
      </c>
      <c r="F51" s="129">
        <v>34292</v>
      </c>
      <c r="G51" s="129">
        <v>5748</v>
      </c>
      <c r="H51" s="129">
        <v>6033</v>
      </c>
      <c r="I51" s="129">
        <v>270</v>
      </c>
      <c r="J51" s="129">
        <v>147432</v>
      </c>
      <c r="K51" s="129">
        <v>142231</v>
      </c>
      <c r="L51" s="129">
        <v>5201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</row>
    <row r="52" spans="1:195" ht="32.25" customHeight="1">
      <c r="A52" s="57" t="s">
        <v>49</v>
      </c>
      <c r="B52" s="128">
        <f>SUM(C52:D52,J52,'第３９表介護保険事業会計 (2)'!B52,'第３９表介護保険事業会計 (2)'!H52,'第３９表介護保険事業会計 (2)'!I52,'第３９表介護保険事業会計 (2)'!P52:R52,'第３９表介護保険事業会計 (2)'!T52)</f>
        <v>753917</v>
      </c>
      <c r="C52" s="129">
        <v>108020</v>
      </c>
      <c r="D52" s="129">
        <v>179801</v>
      </c>
      <c r="E52" s="129">
        <v>110692</v>
      </c>
      <c r="F52" s="129">
        <v>56134</v>
      </c>
      <c r="G52" s="129">
        <v>5482</v>
      </c>
      <c r="H52" s="129">
        <v>6983</v>
      </c>
      <c r="I52" s="129">
        <v>510</v>
      </c>
      <c r="J52" s="129">
        <v>180552</v>
      </c>
      <c r="K52" s="129">
        <v>176380</v>
      </c>
      <c r="L52" s="129">
        <v>4172</v>
      </c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</row>
    <row r="53" spans="1:195" ht="32.25" customHeight="1">
      <c r="A53" s="57" t="s">
        <v>50</v>
      </c>
      <c r="B53" s="128">
        <f>SUM(C53:D53,J53,'第３９表介護保険事業会計 (2)'!B53,'第３９表介護保険事業会計 (2)'!H53,'第３９表介護保険事業会計 (2)'!I53,'第３９表介護保険事業会計 (2)'!P53:R53,'第３９表介護保険事業会計 (2)'!T53)</f>
        <v>1768174</v>
      </c>
      <c r="C53" s="129">
        <v>329601</v>
      </c>
      <c r="D53" s="129">
        <v>406873</v>
      </c>
      <c r="E53" s="129">
        <v>285367</v>
      </c>
      <c r="F53" s="129">
        <v>93369</v>
      </c>
      <c r="G53" s="129">
        <v>26011</v>
      </c>
      <c r="H53" s="129">
        <v>1500</v>
      </c>
      <c r="I53" s="129">
        <v>626</v>
      </c>
      <c r="J53" s="129">
        <v>446490</v>
      </c>
      <c r="K53" s="129">
        <v>434145</v>
      </c>
      <c r="L53" s="129">
        <v>12345</v>
      </c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</row>
    <row r="54" spans="1:195" ht="32.25" customHeight="1">
      <c r="A54" s="54" t="s">
        <v>51</v>
      </c>
      <c r="B54" s="126">
        <f>SUM(C54:D54,J54,'第３９表介護保険事業会計 (2)'!B54,'第３９表介護保険事業会計 (2)'!H54,'第３９表介護保険事業会計 (2)'!I54,'第３９表介護保険事業会計 (2)'!P54:R54,'第３９表介護保険事業会計 (2)'!T54)</f>
        <v>1252478</v>
      </c>
      <c r="C54" s="127">
        <v>211140</v>
      </c>
      <c r="D54" s="127">
        <v>320213</v>
      </c>
      <c r="E54" s="127">
        <v>212352</v>
      </c>
      <c r="F54" s="127">
        <v>92991</v>
      </c>
      <c r="G54" s="127">
        <v>5790</v>
      </c>
      <c r="H54" s="127">
        <v>7747</v>
      </c>
      <c r="I54" s="127">
        <v>1333</v>
      </c>
      <c r="J54" s="127">
        <v>313471</v>
      </c>
      <c r="K54" s="127">
        <v>309030</v>
      </c>
      <c r="L54" s="127">
        <v>4441</v>
      </c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</row>
    <row r="55" spans="1:195" ht="32.25" customHeight="1">
      <c r="A55" s="57" t="s">
        <v>52</v>
      </c>
      <c r="B55" s="128">
        <f>SUM(C55:D55,J55,'第３９表介護保険事業会計 (2)'!B55,'第３９表介護保険事業会計 (2)'!H55,'第３９表介護保険事業会計 (2)'!I55,'第３９表介護保険事業会計 (2)'!P55:R55,'第３９表介護保険事業会計 (2)'!T55)</f>
        <v>501075</v>
      </c>
      <c r="C55" s="129">
        <v>4644</v>
      </c>
      <c r="D55" s="129">
        <v>214330</v>
      </c>
      <c r="E55" s="129">
        <v>59751</v>
      </c>
      <c r="F55" s="129">
        <v>36183</v>
      </c>
      <c r="G55" s="129">
        <v>3454</v>
      </c>
      <c r="H55" s="129">
        <v>5412</v>
      </c>
      <c r="I55" s="129">
        <v>109530</v>
      </c>
      <c r="J55" s="129">
        <v>96179</v>
      </c>
      <c r="K55" s="129">
        <v>91814</v>
      </c>
      <c r="L55" s="129">
        <v>4365</v>
      </c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</row>
    <row r="56" spans="1:195" ht="32.25" customHeight="1">
      <c r="A56" s="57" t="s">
        <v>53</v>
      </c>
      <c r="B56" s="128">
        <f>SUM(C56:D56,J56,'第３９表介護保険事業会計 (2)'!B56,'第３９表介護保険事業会計 (2)'!H56,'第３９表介護保険事業会計 (2)'!I56,'第３９表介護保険事業会計 (2)'!P56:R56,'第３９表介護保険事業会計 (2)'!T56)</f>
        <v>1050698</v>
      </c>
      <c r="C56" s="129">
        <v>6800</v>
      </c>
      <c r="D56" s="129">
        <v>440568</v>
      </c>
      <c r="E56" s="129">
        <v>125515</v>
      </c>
      <c r="F56" s="129">
        <v>87582</v>
      </c>
      <c r="G56" s="129">
        <v>6996</v>
      </c>
      <c r="H56" s="129">
        <v>8260</v>
      </c>
      <c r="I56" s="129">
        <v>212215</v>
      </c>
      <c r="J56" s="129">
        <v>191914</v>
      </c>
      <c r="K56" s="129">
        <v>185418</v>
      </c>
      <c r="L56" s="129">
        <v>6496</v>
      </c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</row>
    <row r="57" spans="1:195" ht="32.25" customHeight="1">
      <c r="A57" s="57" t="s">
        <v>54</v>
      </c>
      <c r="B57" s="128">
        <f>SUM(C57:D57,J57,'第３９表介護保険事業会計 (2)'!B57,'第３９表介護保険事業会計 (2)'!H57,'第３９表介護保険事業会計 (2)'!I57,'第３９表介護保険事業会計 (2)'!P57:R57,'第３９表介護保険事業会計 (2)'!T57)</f>
        <v>1667422</v>
      </c>
      <c r="C57" s="129">
        <v>4515</v>
      </c>
      <c r="D57" s="129">
        <v>742416</v>
      </c>
      <c r="E57" s="129">
        <v>236308</v>
      </c>
      <c r="F57" s="129">
        <v>138616</v>
      </c>
      <c r="G57" s="129">
        <v>14361</v>
      </c>
      <c r="H57" s="129">
        <v>5759</v>
      </c>
      <c r="I57" s="129">
        <v>347372</v>
      </c>
      <c r="J57" s="129">
        <v>356198</v>
      </c>
      <c r="K57" s="129">
        <v>341904</v>
      </c>
      <c r="L57" s="129">
        <v>14294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</row>
    <row r="58" spans="1:195" ht="32.25" customHeight="1">
      <c r="A58" s="58" t="s">
        <v>55</v>
      </c>
      <c r="B58" s="130">
        <f>SUM(C58:D58,J58,'第３９表介護保険事業会計 (2)'!B58,'第３９表介護保険事業会計 (2)'!H58,'第３９表介護保険事業会計 (2)'!I58,'第３９表介護保険事業会計 (2)'!P58:R58,'第３９表介護保険事業会計 (2)'!T58)</f>
        <v>534176</v>
      </c>
      <c r="C58" s="131">
        <v>3232</v>
      </c>
      <c r="D58" s="131">
        <v>232376</v>
      </c>
      <c r="E58" s="131">
        <v>73270</v>
      </c>
      <c r="F58" s="131">
        <v>58338</v>
      </c>
      <c r="G58" s="131">
        <v>576</v>
      </c>
      <c r="H58" s="131">
        <v>2836</v>
      </c>
      <c r="I58" s="131">
        <v>97356</v>
      </c>
      <c r="J58" s="131">
        <v>117339</v>
      </c>
      <c r="K58" s="131">
        <v>116884</v>
      </c>
      <c r="L58" s="131">
        <v>455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</row>
    <row r="59" spans="1:195" ht="32.25" customHeight="1">
      <c r="A59" s="57" t="s">
        <v>56</v>
      </c>
      <c r="B59" s="128">
        <f>SUM(C59:D59,J59,'第３９表介護保険事業会計 (2)'!B59,'第３９表介護保険事業会計 (2)'!H59,'第３９表介護保険事業会計 (2)'!I59,'第３９表介護保険事業会計 (2)'!P59:R59,'第３９表介護保険事業会計 (2)'!T59)</f>
        <v>1320993</v>
      </c>
      <c r="C59" s="129">
        <v>0</v>
      </c>
      <c r="D59" s="129">
        <v>573273</v>
      </c>
      <c r="E59" s="129">
        <v>177021</v>
      </c>
      <c r="F59" s="129">
        <v>99750</v>
      </c>
      <c r="G59" s="129">
        <v>13240</v>
      </c>
      <c r="H59" s="129">
        <v>4777</v>
      </c>
      <c r="I59" s="129">
        <v>278485</v>
      </c>
      <c r="J59" s="129">
        <v>264001</v>
      </c>
      <c r="K59" s="129">
        <v>251737</v>
      </c>
      <c r="L59" s="129">
        <v>12264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</row>
    <row r="60" spans="1:195" ht="32.25" customHeight="1">
      <c r="A60" s="57" t="s">
        <v>57</v>
      </c>
      <c r="B60" s="128">
        <f>SUM(C60:D60,J60,'第３９表介護保険事業会計 (2)'!B60,'第３９表介護保険事業会計 (2)'!H60,'第３９表介護保険事業会計 (2)'!I60,'第３９表介護保険事業会計 (2)'!P60:R60,'第３９表介護保険事業会計 (2)'!T60)</f>
        <v>1174307</v>
      </c>
      <c r="C60" s="129">
        <v>0</v>
      </c>
      <c r="D60" s="129">
        <v>530092</v>
      </c>
      <c r="E60" s="129">
        <v>166439</v>
      </c>
      <c r="F60" s="129">
        <v>102908</v>
      </c>
      <c r="G60" s="129">
        <v>7691</v>
      </c>
      <c r="H60" s="129">
        <v>11432</v>
      </c>
      <c r="I60" s="129">
        <v>241622</v>
      </c>
      <c r="J60" s="129">
        <v>255460</v>
      </c>
      <c r="K60" s="129">
        <v>247589</v>
      </c>
      <c r="L60" s="129">
        <v>7871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</row>
    <row r="61" spans="1:195" ht="32.25" customHeight="1">
      <c r="A61" s="57" t="s">
        <v>58</v>
      </c>
      <c r="B61" s="128">
        <f>SUM(C61:D61,J61,'第３９表介護保険事業会計 (2)'!B61,'第３９表介護保険事業会計 (2)'!H61,'第３９表介護保険事業会計 (2)'!I61,'第３９表介護保険事業会計 (2)'!P61:R61,'第３９表介護保険事業会計 (2)'!T61)</f>
        <v>2898152</v>
      </c>
      <c r="C61" s="129">
        <v>120</v>
      </c>
      <c r="D61" s="129">
        <v>1190067</v>
      </c>
      <c r="E61" s="129">
        <v>432570</v>
      </c>
      <c r="F61" s="129">
        <v>260516</v>
      </c>
      <c r="G61" s="129">
        <v>12195</v>
      </c>
      <c r="H61" s="129">
        <v>8911</v>
      </c>
      <c r="I61" s="129">
        <v>475875</v>
      </c>
      <c r="J61" s="129">
        <v>629528</v>
      </c>
      <c r="K61" s="129">
        <v>610705</v>
      </c>
      <c r="L61" s="129">
        <v>18823</v>
      </c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</row>
    <row r="62" spans="1:195" ht="32.25" customHeight="1">
      <c r="A62" s="57" t="s">
        <v>59</v>
      </c>
      <c r="B62" s="128">
        <f>SUM(C62:D62,J62,'第３９表介護保険事業会計 (2)'!B62,'第３９表介護保険事業会計 (2)'!H62,'第３９表介護保険事業会計 (2)'!I62,'第３９表介護保険事業会計 (2)'!P62:R62,'第３９表介護保険事業会計 (2)'!T62)</f>
        <v>376917</v>
      </c>
      <c r="C62" s="129">
        <v>2625</v>
      </c>
      <c r="D62" s="129">
        <v>152846</v>
      </c>
      <c r="E62" s="129">
        <v>50223</v>
      </c>
      <c r="F62" s="129">
        <v>30949</v>
      </c>
      <c r="G62" s="129">
        <v>1952</v>
      </c>
      <c r="H62" s="129">
        <v>6788</v>
      </c>
      <c r="I62" s="129">
        <v>62934</v>
      </c>
      <c r="J62" s="129">
        <v>74649</v>
      </c>
      <c r="K62" s="129">
        <v>73156</v>
      </c>
      <c r="L62" s="129">
        <v>1493</v>
      </c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</row>
    <row r="63" spans="1:195" ht="32.25" customHeight="1">
      <c r="A63" s="57" t="s">
        <v>60</v>
      </c>
      <c r="B63" s="128">
        <f>SUM(C63:D63,J63,'第３９表介護保険事業会計 (2)'!B63,'第３９表介護保険事業会計 (2)'!H63,'第３９表介護保険事業会計 (2)'!I63,'第３９表介護保険事業会計 (2)'!P63:R63,'第３９表介護保険事業会計 (2)'!T63)</f>
        <v>812686</v>
      </c>
      <c r="C63" s="129">
        <v>158972</v>
      </c>
      <c r="D63" s="129">
        <v>185678</v>
      </c>
      <c r="E63" s="129">
        <v>129615</v>
      </c>
      <c r="F63" s="129">
        <v>42856</v>
      </c>
      <c r="G63" s="129">
        <v>3795</v>
      </c>
      <c r="H63" s="129">
        <v>8743</v>
      </c>
      <c r="I63" s="129">
        <v>669</v>
      </c>
      <c r="J63" s="129">
        <v>207342</v>
      </c>
      <c r="K63" s="129">
        <v>203142</v>
      </c>
      <c r="L63" s="129">
        <v>4200</v>
      </c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</row>
    <row r="64" spans="1:195" ht="32.25" customHeight="1" thickBot="1">
      <c r="A64" s="54" t="s">
        <v>80</v>
      </c>
      <c r="B64" s="126">
        <f>SUM(C64:D64,J64,'第３９表介護保険事業会計 (2)'!B64,'第３９表介護保険事業会計 (2)'!H64,'第３９表介護保険事業会計 (2)'!I64,'第３９表介護保険事業会計 (2)'!P64:R64,'第３９表介護保険事業会計 (2)'!T64)</f>
        <v>1038337</v>
      </c>
      <c r="C64" s="127">
        <v>4519</v>
      </c>
      <c r="D64" s="127">
        <v>485294</v>
      </c>
      <c r="E64" s="127">
        <v>130397</v>
      </c>
      <c r="F64" s="127">
        <v>109314</v>
      </c>
      <c r="G64" s="127">
        <v>8894</v>
      </c>
      <c r="H64" s="127">
        <v>5476</v>
      </c>
      <c r="I64" s="127">
        <v>231213</v>
      </c>
      <c r="J64" s="127">
        <v>210934</v>
      </c>
      <c r="K64" s="127">
        <v>204291</v>
      </c>
      <c r="L64" s="127">
        <v>6643</v>
      </c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</row>
    <row r="65" spans="1:195" ht="32.25" customHeight="1" thickBot="1" thickTop="1">
      <c r="A65" s="59" t="s">
        <v>61</v>
      </c>
      <c r="B65" s="132">
        <f aca="true" t="shared" si="1" ref="B65:J65">SUM(B19:B64)</f>
        <v>47660145</v>
      </c>
      <c r="C65" s="132">
        <f t="shared" si="1"/>
        <v>6700516</v>
      </c>
      <c r="D65" s="132">
        <f t="shared" si="1"/>
        <v>13315888</v>
      </c>
      <c r="E65" s="132">
        <f t="shared" si="1"/>
        <v>7251873</v>
      </c>
      <c r="F65" s="132">
        <f t="shared" si="1"/>
        <v>3265292</v>
      </c>
      <c r="G65" s="132">
        <f t="shared" si="1"/>
        <v>310941</v>
      </c>
      <c r="H65" s="132">
        <f t="shared" si="1"/>
        <v>367742</v>
      </c>
      <c r="I65" s="132">
        <f t="shared" si="1"/>
        <v>2120040</v>
      </c>
      <c r="J65" s="132">
        <f t="shared" si="1"/>
        <v>11320261</v>
      </c>
      <c r="K65" s="132">
        <f>SUM(K19:K64)</f>
        <v>11032319</v>
      </c>
      <c r="L65" s="132">
        <f>SUM(L19:L64)</f>
        <v>287942</v>
      </c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</row>
    <row r="66" spans="1:195" ht="32.25" customHeight="1" thickTop="1">
      <c r="A66" s="125" t="s">
        <v>62</v>
      </c>
      <c r="B66" s="130">
        <f aca="true" t="shared" si="2" ref="B66:L66">SUM(B65,B18)</f>
        <v>185397883</v>
      </c>
      <c r="C66" s="130">
        <f t="shared" si="2"/>
        <v>33943179</v>
      </c>
      <c r="D66" s="130">
        <f t="shared" si="2"/>
        <v>46104940</v>
      </c>
      <c r="E66" s="130">
        <f t="shared" si="2"/>
        <v>29748012</v>
      </c>
      <c r="F66" s="130">
        <f t="shared" si="2"/>
        <v>10203812</v>
      </c>
      <c r="G66" s="130">
        <f t="shared" si="2"/>
        <v>1183031</v>
      </c>
      <c r="H66" s="130">
        <f t="shared" si="2"/>
        <v>1323425</v>
      </c>
      <c r="I66" s="130">
        <f t="shared" si="2"/>
        <v>3646660</v>
      </c>
      <c r="J66" s="130">
        <f t="shared" si="2"/>
        <v>46248053</v>
      </c>
      <c r="K66" s="130">
        <f t="shared" si="2"/>
        <v>44992835</v>
      </c>
      <c r="L66" s="130">
        <f t="shared" si="2"/>
        <v>1255218</v>
      </c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</row>
    <row r="67" spans="1:12" s="55" customFormat="1" ht="27.75" customHeight="1">
      <c r="A67" s="61"/>
      <c r="B67" s="105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="55" customFormat="1" ht="27.75" customHeight="1">
      <c r="B68" s="106"/>
    </row>
    <row r="69" s="55" customFormat="1" ht="27.75" customHeight="1">
      <c r="B69" s="106"/>
    </row>
    <row r="72" ht="24">
      <c r="B72" s="96"/>
    </row>
    <row r="73" ht="21">
      <c r="B73" s="26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74" useFirstPageNumber="1" fitToHeight="10" horizontalDpi="600" verticalDpi="600" orientation="portrait" paperSize="9" scale="35" r:id="rId1"/>
  <headerFooter alignWithMargins="0">
    <oddHeader>&amp;L&amp;24Ⅷ　　平成２９年度介護保険事業会計決算の状況
　　第３９表　介護保険事業会計（保険事業勘定）決算の状況</oddHeader>
    <oddFooter>&amp;C&amp;26 274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3"/>
  <sheetViews>
    <sheetView showOutlineSymbols="0" view="pageBreakPreview" zoomScale="55" zoomScaleNormal="87" zoomScaleSheetLayoutView="55" workbookViewId="0" topLeftCell="BF1">
      <selection activeCell="H3" sqref="H3"/>
    </sheetView>
  </sheetViews>
  <sheetFormatPr defaultColWidth="24.75390625" defaultRowHeight="14.25"/>
  <cols>
    <col min="1" max="1" width="20.625" style="9" customWidth="1"/>
    <col min="2" max="66" width="19.125" style="9" customWidth="1"/>
    <col min="67" max="67" width="14.50390625" style="9" customWidth="1"/>
    <col min="68" max="68" width="17.375" style="9" bestFit="1" customWidth="1"/>
    <col min="69" max="69" width="17.00390625" style="9" bestFit="1" customWidth="1"/>
    <col min="70" max="70" width="23.625" style="9" bestFit="1" customWidth="1"/>
    <col min="71" max="71" width="17.00390625" style="9" bestFit="1" customWidth="1"/>
    <col min="72" max="72" width="9.50390625" style="9" bestFit="1" customWidth="1"/>
    <col min="73" max="73" width="12.25390625" style="9" bestFit="1" customWidth="1"/>
    <col min="74" max="74" width="15.50390625" style="9" bestFit="1" customWidth="1"/>
    <col min="75" max="75" width="16.125" style="9" bestFit="1" customWidth="1"/>
    <col min="76" max="76" width="13.25390625" style="9" bestFit="1" customWidth="1"/>
    <col min="77" max="77" width="16.125" style="9" bestFit="1" customWidth="1"/>
    <col min="78" max="78" width="15.50390625" style="9" bestFit="1" customWidth="1"/>
    <col min="79" max="79" width="16.125" style="9" bestFit="1" customWidth="1"/>
    <col min="80" max="80" width="13.25390625" style="9" bestFit="1" customWidth="1"/>
    <col min="81" max="81" width="16.125" style="9" bestFit="1" customWidth="1"/>
    <col min="82" max="16384" width="24.75390625" style="9" customWidth="1"/>
  </cols>
  <sheetData>
    <row r="1" spans="1:256" ht="33" customHeight="1">
      <c r="A1" s="71" t="s">
        <v>0</v>
      </c>
      <c r="B1" s="88" t="s">
        <v>183</v>
      </c>
      <c r="C1" s="2"/>
      <c r="D1" s="2"/>
      <c r="E1" s="2"/>
      <c r="F1" s="2"/>
      <c r="G1" s="2"/>
      <c r="H1" s="2"/>
      <c r="I1" s="2"/>
      <c r="J1" s="2"/>
      <c r="K1" s="2"/>
      <c r="L1" s="4"/>
      <c r="M1" s="88" t="s">
        <v>183</v>
      </c>
      <c r="N1" s="2"/>
      <c r="O1" s="2"/>
      <c r="P1" s="2"/>
      <c r="Q1" s="2"/>
      <c r="R1" s="2"/>
      <c r="S1" s="2"/>
      <c r="T1" s="4"/>
      <c r="U1" s="13" t="s">
        <v>2</v>
      </c>
      <c r="V1" s="24"/>
      <c r="W1" s="23"/>
      <c r="X1" s="89" t="s">
        <v>184</v>
      </c>
      <c r="Y1" s="2"/>
      <c r="Z1" s="2"/>
      <c r="AA1" s="2"/>
      <c r="AB1" s="89"/>
      <c r="AC1" s="89"/>
      <c r="AD1" s="89"/>
      <c r="AE1" s="89"/>
      <c r="AF1" s="90"/>
      <c r="AG1" s="2"/>
      <c r="AH1" s="91"/>
      <c r="AI1" s="16" t="s">
        <v>184</v>
      </c>
      <c r="AJ1" s="16"/>
      <c r="AK1" s="2"/>
      <c r="AL1" s="2"/>
      <c r="AM1" s="89"/>
      <c r="AN1" s="89"/>
      <c r="AO1" s="17"/>
      <c r="AP1" s="35" t="s">
        <v>102</v>
      </c>
      <c r="AQ1" s="16"/>
      <c r="AR1" s="16"/>
      <c r="AS1" s="83"/>
      <c r="AT1" s="84" t="s">
        <v>180</v>
      </c>
      <c r="AU1" s="25"/>
      <c r="AV1" s="16"/>
      <c r="AW1" s="2"/>
      <c r="AX1" s="10"/>
      <c r="AY1" s="10"/>
      <c r="AZ1" s="10"/>
      <c r="BA1" s="1"/>
      <c r="BB1" s="16"/>
      <c r="BC1" s="10"/>
      <c r="BD1" s="1"/>
      <c r="BE1" s="25" t="s">
        <v>180</v>
      </c>
      <c r="BF1" s="2"/>
      <c r="BG1" s="16"/>
      <c r="BH1" s="10"/>
      <c r="BI1" s="10"/>
      <c r="BJ1" s="10"/>
      <c r="BK1" s="17"/>
      <c r="BL1" s="13" t="s">
        <v>76</v>
      </c>
      <c r="BM1" s="13" t="s">
        <v>195</v>
      </c>
      <c r="BN1" s="76" t="s">
        <v>178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27" customHeight="1">
      <c r="A2" s="72"/>
      <c r="B2" s="6" t="s">
        <v>64</v>
      </c>
      <c r="C2" s="27"/>
      <c r="D2" s="28"/>
      <c r="E2" s="27"/>
      <c r="F2" s="27"/>
      <c r="G2" s="63"/>
      <c r="H2" s="30" t="s">
        <v>88</v>
      </c>
      <c r="I2" s="31" t="s">
        <v>65</v>
      </c>
      <c r="J2" s="27"/>
      <c r="K2" s="27"/>
      <c r="L2" s="63"/>
      <c r="M2" s="31" t="s">
        <v>185</v>
      </c>
      <c r="N2" s="27"/>
      <c r="O2" s="27"/>
      <c r="P2" s="6" t="s">
        <v>73</v>
      </c>
      <c r="Q2" s="6" t="s">
        <v>74</v>
      </c>
      <c r="R2" s="6" t="s">
        <v>77</v>
      </c>
      <c r="S2" s="32"/>
      <c r="T2" s="5" t="s">
        <v>97</v>
      </c>
      <c r="U2" s="14" t="s">
        <v>5</v>
      </c>
      <c r="V2" s="6" t="s">
        <v>6</v>
      </c>
      <c r="W2" s="5" t="s">
        <v>66</v>
      </c>
      <c r="X2" s="87" t="s">
        <v>66</v>
      </c>
      <c r="Y2" s="27"/>
      <c r="Z2" s="33"/>
      <c r="AA2" s="5" t="s">
        <v>91</v>
      </c>
      <c r="AB2" s="18" t="s">
        <v>96</v>
      </c>
      <c r="AC2" s="30" t="s">
        <v>164</v>
      </c>
      <c r="AD2" s="66"/>
      <c r="AE2" s="67"/>
      <c r="AF2" s="6" t="s">
        <v>162</v>
      </c>
      <c r="AG2" s="6" t="s">
        <v>163</v>
      </c>
      <c r="AH2" s="33"/>
      <c r="AI2" s="6" t="s">
        <v>163</v>
      </c>
      <c r="AJ2" s="21" t="s">
        <v>172</v>
      </c>
      <c r="AK2" s="34" t="s">
        <v>173</v>
      </c>
      <c r="AL2" s="28"/>
      <c r="AM2" s="27"/>
      <c r="AN2" s="5" t="s">
        <v>174</v>
      </c>
      <c r="AO2" s="21" t="s">
        <v>175</v>
      </c>
      <c r="AP2" s="11" t="s">
        <v>7</v>
      </c>
      <c r="AQ2" s="35" t="s">
        <v>103</v>
      </c>
      <c r="AR2" s="10"/>
      <c r="AS2" s="1"/>
      <c r="AT2" s="136" t="s">
        <v>182</v>
      </c>
      <c r="AU2" s="68"/>
      <c r="AV2" s="134" t="s">
        <v>176</v>
      </c>
      <c r="AW2" s="134"/>
      <c r="AX2" s="134"/>
      <c r="AY2" s="134"/>
      <c r="AZ2" s="135"/>
      <c r="BA2" s="138" t="s">
        <v>145</v>
      </c>
      <c r="BB2" s="36" t="s">
        <v>75</v>
      </c>
      <c r="BC2" s="37"/>
      <c r="BD2" s="3"/>
      <c r="BE2" s="10" t="s">
        <v>8</v>
      </c>
      <c r="BF2" s="4"/>
      <c r="BG2" s="69" t="s">
        <v>187</v>
      </c>
      <c r="BH2" s="69" t="s">
        <v>188</v>
      </c>
      <c r="BI2" s="69" t="s">
        <v>188</v>
      </c>
      <c r="BJ2" s="19" t="s">
        <v>78</v>
      </c>
      <c r="BK2" s="17"/>
      <c r="BL2" s="15"/>
      <c r="BM2" s="15" t="s">
        <v>177</v>
      </c>
      <c r="BN2" s="75" t="s">
        <v>179</v>
      </c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27" customHeight="1">
      <c r="A3" s="72"/>
      <c r="B3" s="92"/>
      <c r="C3" s="31" t="s">
        <v>87</v>
      </c>
      <c r="D3" s="93"/>
      <c r="E3" s="94" t="s">
        <v>156</v>
      </c>
      <c r="F3" s="94" t="s">
        <v>147</v>
      </c>
      <c r="G3" s="40" t="s">
        <v>155</v>
      </c>
      <c r="H3" s="133" t="s">
        <v>194</v>
      </c>
      <c r="I3" s="39"/>
      <c r="J3" s="64" t="s">
        <v>87</v>
      </c>
      <c r="K3" s="30" t="s">
        <v>94</v>
      </c>
      <c r="L3" s="65"/>
      <c r="M3" s="85" t="s">
        <v>181</v>
      </c>
      <c r="N3" s="86"/>
      <c r="O3" s="40" t="s">
        <v>85</v>
      </c>
      <c r="P3" s="15"/>
      <c r="Q3" s="15"/>
      <c r="R3" s="15"/>
      <c r="S3" s="41" t="s">
        <v>89</v>
      </c>
      <c r="T3" s="38" t="s">
        <v>104</v>
      </c>
      <c r="U3" s="15"/>
      <c r="V3" s="15"/>
      <c r="W3" s="43"/>
      <c r="X3" s="27" t="s">
        <v>67</v>
      </c>
      <c r="Y3" s="6" t="s">
        <v>105</v>
      </c>
      <c r="Z3" s="14" t="s">
        <v>90</v>
      </c>
      <c r="AA3" s="38" t="s">
        <v>106</v>
      </c>
      <c r="AB3" s="38" t="s">
        <v>107</v>
      </c>
      <c r="AC3" s="20"/>
      <c r="AD3" s="14" t="s">
        <v>165</v>
      </c>
      <c r="AE3" s="74" t="s">
        <v>171</v>
      </c>
      <c r="AF3" s="20" t="s">
        <v>108</v>
      </c>
      <c r="AG3" s="43"/>
      <c r="AH3" s="82" t="s">
        <v>87</v>
      </c>
      <c r="AI3" s="80" t="s">
        <v>95</v>
      </c>
      <c r="AJ3" s="42"/>
      <c r="AK3" s="44"/>
      <c r="AL3" s="109" t="s">
        <v>101</v>
      </c>
      <c r="AM3" s="30" t="s">
        <v>92</v>
      </c>
      <c r="AN3" s="45" t="s">
        <v>109</v>
      </c>
      <c r="AO3" s="46" t="s">
        <v>110</v>
      </c>
      <c r="AP3" s="12" t="s">
        <v>111</v>
      </c>
      <c r="AQ3" s="29" t="s">
        <v>68</v>
      </c>
      <c r="AR3" s="6" t="s">
        <v>69</v>
      </c>
      <c r="AS3" s="5" t="s">
        <v>70</v>
      </c>
      <c r="AT3" s="137"/>
      <c r="AU3" s="139" t="s">
        <v>167</v>
      </c>
      <c r="AV3" s="27" t="s">
        <v>71</v>
      </c>
      <c r="AW3" s="27"/>
      <c r="AX3" s="6" t="s">
        <v>72</v>
      </c>
      <c r="AY3" s="63"/>
      <c r="AZ3" s="6" t="s">
        <v>112</v>
      </c>
      <c r="BA3" s="137"/>
      <c r="BB3" s="47" t="s">
        <v>71</v>
      </c>
      <c r="BC3" s="27" t="s">
        <v>72</v>
      </c>
      <c r="BD3" s="5" t="s">
        <v>113</v>
      </c>
      <c r="BE3" s="27" t="s">
        <v>114</v>
      </c>
      <c r="BF3" s="5" t="s">
        <v>115</v>
      </c>
      <c r="BG3" s="70" t="s">
        <v>116</v>
      </c>
      <c r="BH3" s="70" t="s">
        <v>117</v>
      </c>
      <c r="BI3" s="70" t="s">
        <v>118</v>
      </c>
      <c r="BJ3" s="30" t="s">
        <v>192</v>
      </c>
      <c r="BK3" s="21" t="s">
        <v>193</v>
      </c>
      <c r="BL3" s="8"/>
      <c r="BM3" s="8"/>
      <c r="BN3" s="7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37.5">
      <c r="A4" s="73"/>
      <c r="B4" s="8"/>
      <c r="C4" s="95" t="s">
        <v>100</v>
      </c>
      <c r="D4" s="13" t="s">
        <v>93</v>
      </c>
      <c r="E4" s="112" t="s">
        <v>157</v>
      </c>
      <c r="F4" s="112" t="s">
        <v>158</v>
      </c>
      <c r="G4" s="95" t="s">
        <v>119</v>
      </c>
      <c r="H4" s="8"/>
      <c r="I4" s="8"/>
      <c r="J4" s="48" t="s">
        <v>120</v>
      </c>
      <c r="K4" s="48" t="s">
        <v>168</v>
      </c>
      <c r="L4" s="113" t="s">
        <v>159</v>
      </c>
      <c r="M4" s="113" t="s">
        <v>160</v>
      </c>
      <c r="N4" s="113" t="s">
        <v>161</v>
      </c>
      <c r="O4" s="48" t="s">
        <v>119</v>
      </c>
      <c r="P4" s="8"/>
      <c r="Q4" s="8"/>
      <c r="R4" s="8"/>
      <c r="S4" s="50" t="s">
        <v>121</v>
      </c>
      <c r="T4" s="7"/>
      <c r="U4" s="8"/>
      <c r="V4" s="8"/>
      <c r="W4" s="7"/>
      <c r="X4" s="53"/>
      <c r="Y4" s="48" t="s">
        <v>122</v>
      </c>
      <c r="Z4" s="49" t="s">
        <v>123</v>
      </c>
      <c r="AA4" s="8"/>
      <c r="AB4" s="8"/>
      <c r="AC4" s="8"/>
      <c r="AD4" s="48" t="s">
        <v>169</v>
      </c>
      <c r="AE4" s="114" t="s">
        <v>170</v>
      </c>
      <c r="AF4" s="8"/>
      <c r="AG4" s="7"/>
      <c r="AH4" s="38" t="s">
        <v>124</v>
      </c>
      <c r="AI4" s="81" t="s">
        <v>119</v>
      </c>
      <c r="AJ4" s="22"/>
      <c r="AK4" s="51"/>
      <c r="AL4" s="48"/>
      <c r="AM4" s="49" t="s">
        <v>125</v>
      </c>
      <c r="AN4" s="8"/>
      <c r="AO4" s="22"/>
      <c r="AP4" s="12" t="s">
        <v>126</v>
      </c>
      <c r="AQ4" s="115" t="s">
        <v>127</v>
      </c>
      <c r="AR4" s="8"/>
      <c r="AS4" s="7" t="s">
        <v>128</v>
      </c>
      <c r="AT4" s="22" t="s">
        <v>186</v>
      </c>
      <c r="AU4" s="140"/>
      <c r="AV4" s="53" t="s">
        <v>129</v>
      </c>
      <c r="AW4" s="116" t="s">
        <v>166</v>
      </c>
      <c r="AX4" s="8" t="s">
        <v>130</v>
      </c>
      <c r="AY4" s="116" t="s">
        <v>166</v>
      </c>
      <c r="AZ4" s="8" t="s">
        <v>131</v>
      </c>
      <c r="BA4" s="22" t="s">
        <v>132</v>
      </c>
      <c r="BB4" s="52" t="s">
        <v>133</v>
      </c>
      <c r="BC4" s="53" t="s">
        <v>134</v>
      </c>
      <c r="BD4" s="7" t="s">
        <v>135</v>
      </c>
      <c r="BE4" s="53" t="s">
        <v>136</v>
      </c>
      <c r="BF4" s="7" t="s">
        <v>137</v>
      </c>
      <c r="BG4" s="15" t="s">
        <v>189</v>
      </c>
      <c r="BH4" s="15" t="s">
        <v>190</v>
      </c>
      <c r="BI4" s="15" t="s">
        <v>191</v>
      </c>
      <c r="BJ4" s="8" t="s">
        <v>138</v>
      </c>
      <c r="BK4" s="22" t="s">
        <v>139</v>
      </c>
      <c r="BL4" s="8"/>
      <c r="BM4" s="8"/>
      <c r="BN4" s="7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ht="33" customHeight="1">
      <c r="A5" s="54" t="s">
        <v>9</v>
      </c>
      <c r="B5" s="117">
        <v>3459684</v>
      </c>
      <c r="C5" s="117">
        <v>0</v>
      </c>
      <c r="D5" s="117">
        <v>0</v>
      </c>
      <c r="E5" s="117">
        <v>3281733</v>
      </c>
      <c r="F5" s="117">
        <v>177951</v>
      </c>
      <c r="G5" s="117">
        <v>0</v>
      </c>
      <c r="H5" s="117">
        <v>0</v>
      </c>
      <c r="I5" s="117">
        <v>3460116</v>
      </c>
      <c r="J5" s="117">
        <v>0</v>
      </c>
      <c r="K5" s="117">
        <v>3460116</v>
      </c>
      <c r="L5" s="117">
        <v>2814190</v>
      </c>
      <c r="M5" s="117">
        <v>165150</v>
      </c>
      <c r="N5" s="117">
        <v>480776</v>
      </c>
      <c r="O5" s="117">
        <v>0</v>
      </c>
      <c r="P5" s="117">
        <v>0</v>
      </c>
      <c r="Q5" s="117">
        <v>528733</v>
      </c>
      <c r="R5" s="117">
        <v>0</v>
      </c>
      <c r="S5" s="117">
        <v>0</v>
      </c>
      <c r="T5" s="117">
        <v>2475</v>
      </c>
      <c r="U5" s="117">
        <v>24612581</v>
      </c>
      <c r="V5" s="117">
        <v>442995</v>
      </c>
      <c r="W5" s="117">
        <v>22520078</v>
      </c>
      <c r="X5" s="117">
        <v>22497251</v>
      </c>
      <c r="Y5" s="117">
        <v>0</v>
      </c>
      <c r="Z5" s="117">
        <v>22827</v>
      </c>
      <c r="AA5" s="117">
        <v>0</v>
      </c>
      <c r="AB5" s="117">
        <v>0</v>
      </c>
      <c r="AC5" s="117">
        <v>1104278</v>
      </c>
      <c r="AD5" s="117">
        <v>716004</v>
      </c>
      <c r="AE5" s="117">
        <v>388274</v>
      </c>
      <c r="AF5" s="117">
        <v>0</v>
      </c>
      <c r="AG5" s="117">
        <v>0</v>
      </c>
      <c r="AH5" s="117">
        <v>0</v>
      </c>
      <c r="AI5" s="117">
        <v>0</v>
      </c>
      <c r="AJ5" s="117">
        <v>336325</v>
      </c>
      <c r="AK5" s="117">
        <v>0</v>
      </c>
      <c r="AL5" s="117">
        <v>0</v>
      </c>
      <c r="AM5" s="117">
        <v>0</v>
      </c>
      <c r="AN5" s="117">
        <v>0</v>
      </c>
      <c r="AO5" s="117">
        <v>208905</v>
      </c>
      <c r="AP5" s="118">
        <f>'第３９表介護保険事業会計（1）'!B5-U5</f>
        <v>550905</v>
      </c>
      <c r="AQ5" s="117">
        <v>0</v>
      </c>
      <c r="AR5" s="117">
        <v>0</v>
      </c>
      <c r="AS5" s="117">
        <v>0</v>
      </c>
      <c r="AT5" s="117">
        <v>0</v>
      </c>
      <c r="AU5" s="117">
        <v>0</v>
      </c>
      <c r="AV5" s="117">
        <v>0</v>
      </c>
      <c r="AW5" s="117">
        <v>0</v>
      </c>
      <c r="AX5" s="117">
        <v>143750</v>
      </c>
      <c r="AY5" s="117">
        <v>28017</v>
      </c>
      <c r="AZ5" s="118">
        <f aca="true" t="shared" si="0" ref="AZ5:AZ17">AV5-AX5</f>
        <v>-143750</v>
      </c>
      <c r="BA5" s="117">
        <v>0</v>
      </c>
      <c r="BB5" s="117">
        <v>208074</v>
      </c>
      <c r="BC5" s="117">
        <v>56435</v>
      </c>
      <c r="BD5" s="118">
        <f aca="true" t="shared" si="1" ref="BD5:BD15">BB5-BC5</f>
        <v>151639</v>
      </c>
      <c r="BE5" s="118">
        <f aca="true" t="shared" si="2" ref="BE5:BE15">BF5+AZ5+BD5</f>
        <v>558794</v>
      </c>
      <c r="BF5" s="118">
        <f aca="true" t="shared" si="3" ref="BF5:BF15">AP5-AS5+AT5+BA5</f>
        <v>550905</v>
      </c>
      <c r="BG5" s="118">
        <f>'第３９表介護保険事業会計 (2)'!C5</f>
        <v>0</v>
      </c>
      <c r="BH5" s="118">
        <f>J5</f>
        <v>0</v>
      </c>
      <c r="BI5" s="118">
        <f>AH5</f>
        <v>0</v>
      </c>
      <c r="BJ5" s="118">
        <f aca="true" t="shared" si="4" ref="BJ5:BJ15">BE5-BG5-BH5+BI5</f>
        <v>558794</v>
      </c>
      <c r="BK5" s="118">
        <f aca="true" t="shared" si="5" ref="BK5:BK15">BF5-BG5-BH5+BI5</f>
        <v>550905</v>
      </c>
      <c r="BL5" s="117">
        <v>208999</v>
      </c>
      <c r="BM5" s="117">
        <v>46</v>
      </c>
      <c r="BN5" s="117">
        <v>12092</v>
      </c>
      <c r="BO5" s="55"/>
      <c r="BP5" s="110"/>
      <c r="BQ5" s="56"/>
      <c r="BR5" s="110"/>
      <c r="BS5" s="56"/>
      <c r="BT5" s="110"/>
      <c r="BU5" s="56"/>
      <c r="BV5" s="110"/>
      <c r="BW5" s="56"/>
      <c r="BX5" s="110"/>
      <c r="BY5" s="56"/>
      <c r="BZ5" s="110"/>
      <c r="CA5" s="56"/>
      <c r="CB5" s="110"/>
      <c r="CC5" s="56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ht="33" customHeight="1">
      <c r="A6" s="57" t="s">
        <v>10</v>
      </c>
      <c r="B6" s="119">
        <v>1633466</v>
      </c>
      <c r="C6" s="119">
        <v>0</v>
      </c>
      <c r="D6" s="119">
        <v>0</v>
      </c>
      <c r="E6" s="119">
        <v>1535312</v>
      </c>
      <c r="F6" s="119">
        <v>98154</v>
      </c>
      <c r="G6" s="119">
        <v>0</v>
      </c>
      <c r="H6" s="119">
        <v>0</v>
      </c>
      <c r="I6" s="119">
        <v>1688056</v>
      </c>
      <c r="J6" s="119">
        <v>0</v>
      </c>
      <c r="K6" s="119">
        <v>1688056</v>
      </c>
      <c r="L6" s="119">
        <v>1273768</v>
      </c>
      <c r="M6" s="119">
        <v>98012</v>
      </c>
      <c r="N6" s="119">
        <v>316276</v>
      </c>
      <c r="O6" s="119">
        <v>0</v>
      </c>
      <c r="P6" s="119">
        <v>49718</v>
      </c>
      <c r="Q6" s="119">
        <v>146800</v>
      </c>
      <c r="R6" s="119">
        <v>0</v>
      </c>
      <c r="S6" s="119">
        <v>0</v>
      </c>
      <c r="T6" s="119">
        <v>1740</v>
      </c>
      <c r="U6" s="119">
        <v>11175058</v>
      </c>
      <c r="V6" s="119">
        <v>279329</v>
      </c>
      <c r="W6" s="119">
        <v>10000724</v>
      </c>
      <c r="X6" s="119">
        <v>9750359</v>
      </c>
      <c r="Y6" s="119">
        <v>241986</v>
      </c>
      <c r="Z6" s="119">
        <v>8379</v>
      </c>
      <c r="AA6" s="119">
        <v>0</v>
      </c>
      <c r="AB6" s="119">
        <v>0</v>
      </c>
      <c r="AC6" s="119">
        <v>639296</v>
      </c>
      <c r="AD6" s="119">
        <v>437612</v>
      </c>
      <c r="AE6" s="119">
        <v>201684</v>
      </c>
      <c r="AF6" s="119">
        <v>0</v>
      </c>
      <c r="AG6" s="119">
        <v>41702</v>
      </c>
      <c r="AH6" s="119">
        <v>41702</v>
      </c>
      <c r="AI6" s="119">
        <v>0</v>
      </c>
      <c r="AJ6" s="119">
        <v>133897</v>
      </c>
      <c r="AK6" s="119">
        <v>0</v>
      </c>
      <c r="AL6" s="119">
        <v>0</v>
      </c>
      <c r="AM6" s="119">
        <v>0</v>
      </c>
      <c r="AN6" s="119">
        <v>0</v>
      </c>
      <c r="AO6" s="119">
        <v>80110</v>
      </c>
      <c r="AP6" s="120">
        <f>'第３９表介護保険事業会計（1）'!B6-U6</f>
        <v>239791</v>
      </c>
      <c r="AQ6" s="119">
        <v>0</v>
      </c>
      <c r="AR6" s="119">
        <v>0</v>
      </c>
      <c r="AS6" s="119">
        <v>0</v>
      </c>
      <c r="AT6" s="119">
        <v>0</v>
      </c>
      <c r="AU6" s="119">
        <v>0</v>
      </c>
      <c r="AV6" s="119">
        <v>0</v>
      </c>
      <c r="AW6" s="119">
        <v>0</v>
      </c>
      <c r="AX6" s="119">
        <v>0</v>
      </c>
      <c r="AY6" s="119">
        <v>0</v>
      </c>
      <c r="AZ6" s="120">
        <f t="shared" si="0"/>
        <v>0</v>
      </c>
      <c r="BA6" s="119">
        <v>0</v>
      </c>
      <c r="BB6" s="119">
        <v>0</v>
      </c>
      <c r="BC6" s="119">
        <v>0</v>
      </c>
      <c r="BD6" s="120">
        <f t="shared" si="1"/>
        <v>0</v>
      </c>
      <c r="BE6" s="120">
        <f t="shared" si="2"/>
        <v>239791</v>
      </c>
      <c r="BF6" s="120">
        <f t="shared" si="3"/>
        <v>239791</v>
      </c>
      <c r="BG6" s="120">
        <f>'第３９表介護保険事業会計 (2)'!C6</f>
        <v>0</v>
      </c>
      <c r="BH6" s="120">
        <f aca="true" t="shared" si="6" ref="BH6:BH15">J6</f>
        <v>0</v>
      </c>
      <c r="BI6" s="120">
        <f aca="true" t="shared" si="7" ref="BI6:BI15">AH6</f>
        <v>41702</v>
      </c>
      <c r="BJ6" s="120">
        <f t="shared" si="4"/>
        <v>281493</v>
      </c>
      <c r="BK6" s="120">
        <f t="shared" si="5"/>
        <v>281493</v>
      </c>
      <c r="BL6" s="119">
        <v>143117</v>
      </c>
      <c r="BM6" s="119">
        <v>21</v>
      </c>
      <c r="BN6" s="119">
        <v>0</v>
      </c>
      <c r="BO6" s="55"/>
      <c r="BP6" s="110"/>
      <c r="BQ6" s="56"/>
      <c r="BR6" s="110"/>
      <c r="BS6" s="56"/>
      <c r="BT6" s="110"/>
      <c r="BU6" s="56"/>
      <c r="BV6" s="110"/>
      <c r="BW6" s="56"/>
      <c r="BX6" s="110"/>
      <c r="BY6" s="56"/>
      <c r="BZ6" s="110"/>
      <c r="CA6" s="56"/>
      <c r="CB6" s="110"/>
      <c r="CC6" s="56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ht="33" customHeight="1">
      <c r="A7" s="57" t="s">
        <v>11</v>
      </c>
      <c r="B7" s="119">
        <v>3135117</v>
      </c>
      <c r="C7" s="119">
        <v>0</v>
      </c>
      <c r="D7" s="119">
        <v>0</v>
      </c>
      <c r="E7" s="119">
        <v>2940442</v>
      </c>
      <c r="F7" s="119">
        <v>194675</v>
      </c>
      <c r="G7" s="119">
        <v>0</v>
      </c>
      <c r="H7" s="119">
        <v>0</v>
      </c>
      <c r="I7" s="119">
        <v>3342496</v>
      </c>
      <c r="J7" s="119">
        <v>0</v>
      </c>
      <c r="K7" s="119">
        <v>3342496</v>
      </c>
      <c r="L7" s="119">
        <v>2537311</v>
      </c>
      <c r="M7" s="119">
        <v>190096</v>
      </c>
      <c r="N7" s="119">
        <v>615089</v>
      </c>
      <c r="O7" s="119">
        <v>0</v>
      </c>
      <c r="P7" s="119">
        <v>0</v>
      </c>
      <c r="Q7" s="119">
        <v>563786</v>
      </c>
      <c r="R7" s="119">
        <v>0</v>
      </c>
      <c r="S7" s="119">
        <v>0</v>
      </c>
      <c r="T7" s="119">
        <v>2281</v>
      </c>
      <c r="U7" s="119">
        <v>22714430</v>
      </c>
      <c r="V7" s="119">
        <v>582115</v>
      </c>
      <c r="W7" s="119">
        <v>20298796</v>
      </c>
      <c r="X7" s="119">
        <v>20279738</v>
      </c>
      <c r="Y7" s="119">
        <v>0</v>
      </c>
      <c r="Z7" s="119">
        <v>19058</v>
      </c>
      <c r="AA7" s="119">
        <v>0</v>
      </c>
      <c r="AB7" s="119">
        <v>0</v>
      </c>
      <c r="AC7" s="119">
        <v>1254351</v>
      </c>
      <c r="AD7" s="119">
        <v>777341</v>
      </c>
      <c r="AE7" s="119">
        <v>477010</v>
      </c>
      <c r="AF7" s="119">
        <v>0</v>
      </c>
      <c r="AG7" s="119">
        <v>0</v>
      </c>
      <c r="AH7" s="119">
        <v>0</v>
      </c>
      <c r="AI7" s="119">
        <v>0</v>
      </c>
      <c r="AJ7" s="119">
        <v>196385</v>
      </c>
      <c r="AK7" s="119">
        <v>0</v>
      </c>
      <c r="AL7" s="119">
        <v>0</v>
      </c>
      <c r="AM7" s="119">
        <v>0</v>
      </c>
      <c r="AN7" s="119">
        <v>0</v>
      </c>
      <c r="AO7" s="119">
        <v>382783</v>
      </c>
      <c r="AP7" s="120">
        <f>'第３９表介護保険事業会計（1）'!B7-U7</f>
        <v>288620</v>
      </c>
      <c r="AQ7" s="119">
        <v>0</v>
      </c>
      <c r="AR7" s="119">
        <v>0</v>
      </c>
      <c r="AS7" s="119">
        <v>0</v>
      </c>
      <c r="AT7" s="119">
        <v>0</v>
      </c>
      <c r="AU7" s="119">
        <v>0</v>
      </c>
      <c r="AV7" s="119">
        <v>0</v>
      </c>
      <c r="AW7" s="119">
        <v>0</v>
      </c>
      <c r="AX7" s="119">
        <v>147971</v>
      </c>
      <c r="AY7" s="119">
        <v>12630</v>
      </c>
      <c r="AZ7" s="120">
        <f t="shared" si="0"/>
        <v>-147971</v>
      </c>
      <c r="BA7" s="119">
        <v>0</v>
      </c>
      <c r="BB7" s="119">
        <v>16238</v>
      </c>
      <c r="BC7" s="119">
        <v>111173</v>
      </c>
      <c r="BD7" s="120">
        <f t="shared" si="1"/>
        <v>-94935</v>
      </c>
      <c r="BE7" s="120">
        <f t="shared" si="2"/>
        <v>45714</v>
      </c>
      <c r="BF7" s="120">
        <f t="shared" si="3"/>
        <v>288620</v>
      </c>
      <c r="BG7" s="120">
        <f>'第３９表介護保険事業会計 (2)'!C7</f>
        <v>0</v>
      </c>
      <c r="BH7" s="120">
        <f t="shared" si="6"/>
        <v>0</v>
      </c>
      <c r="BI7" s="120">
        <f t="shared" si="7"/>
        <v>0</v>
      </c>
      <c r="BJ7" s="120">
        <f t="shared" si="4"/>
        <v>45714</v>
      </c>
      <c r="BK7" s="120">
        <f t="shared" si="5"/>
        <v>288620</v>
      </c>
      <c r="BL7" s="119">
        <v>276520</v>
      </c>
      <c r="BM7" s="119">
        <v>49</v>
      </c>
      <c r="BN7" s="119">
        <v>0</v>
      </c>
      <c r="BO7" s="55"/>
      <c r="BP7" s="110"/>
      <c r="BQ7" s="56"/>
      <c r="BR7" s="110"/>
      <c r="BS7" s="56"/>
      <c r="BT7" s="110"/>
      <c r="BU7" s="56"/>
      <c r="BV7" s="110"/>
      <c r="BW7" s="56"/>
      <c r="BX7" s="110"/>
      <c r="BY7" s="56"/>
      <c r="BZ7" s="110"/>
      <c r="CA7" s="56"/>
      <c r="CB7" s="110"/>
      <c r="CC7" s="56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ht="33" customHeight="1">
      <c r="A8" s="57" t="s">
        <v>12</v>
      </c>
      <c r="B8" s="119">
        <v>4243198</v>
      </c>
      <c r="C8" s="119">
        <v>0</v>
      </c>
      <c r="D8" s="119">
        <v>0</v>
      </c>
      <c r="E8" s="119">
        <v>4047694</v>
      </c>
      <c r="F8" s="119">
        <v>195504</v>
      </c>
      <c r="G8" s="119">
        <v>0</v>
      </c>
      <c r="H8" s="119">
        <v>0</v>
      </c>
      <c r="I8" s="119">
        <v>4103248</v>
      </c>
      <c r="J8" s="119">
        <v>0</v>
      </c>
      <c r="K8" s="119">
        <v>4103248</v>
      </c>
      <c r="L8" s="119">
        <v>3408462</v>
      </c>
      <c r="M8" s="119">
        <v>193352</v>
      </c>
      <c r="N8" s="119">
        <v>501434</v>
      </c>
      <c r="O8" s="119">
        <v>0</v>
      </c>
      <c r="P8" s="119">
        <v>0</v>
      </c>
      <c r="Q8" s="119">
        <v>1011123</v>
      </c>
      <c r="R8" s="119">
        <v>0</v>
      </c>
      <c r="S8" s="119">
        <v>0</v>
      </c>
      <c r="T8" s="119">
        <v>27356</v>
      </c>
      <c r="U8" s="119">
        <v>30132297</v>
      </c>
      <c r="V8" s="119">
        <v>454726</v>
      </c>
      <c r="W8" s="119">
        <v>27414079</v>
      </c>
      <c r="X8" s="119">
        <v>27387616</v>
      </c>
      <c r="Y8" s="119">
        <v>0</v>
      </c>
      <c r="Z8" s="119">
        <v>26463</v>
      </c>
      <c r="AA8" s="119">
        <v>0</v>
      </c>
      <c r="AB8" s="119">
        <v>0</v>
      </c>
      <c r="AC8" s="119">
        <v>1237367</v>
      </c>
      <c r="AD8" s="119">
        <v>685411</v>
      </c>
      <c r="AE8" s="119">
        <v>551956</v>
      </c>
      <c r="AF8" s="119">
        <v>0</v>
      </c>
      <c r="AG8" s="119">
        <v>0</v>
      </c>
      <c r="AH8" s="119">
        <v>0</v>
      </c>
      <c r="AI8" s="119">
        <v>0</v>
      </c>
      <c r="AJ8" s="119">
        <v>192007</v>
      </c>
      <c r="AK8" s="119">
        <v>177377</v>
      </c>
      <c r="AL8" s="119">
        <v>177377</v>
      </c>
      <c r="AM8" s="119">
        <v>0</v>
      </c>
      <c r="AN8" s="119">
        <v>0</v>
      </c>
      <c r="AO8" s="119">
        <v>656741</v>
      </c>
      <c r="AP8" s="120">
        <f>'第３９表介護保険事業会計（1）'!B8-U8</f>
        <v>563546</v>
      </c>
      <c r="AQ8" s="119">
        <v>0</v>
      </c>
      <c r="AR8" s="119">
        <v>0</v>
      </c>
      <c r="AS8" s="119">
        <v>0</v>
      </c>
      <c r="AT8" s="119">
        <v>0</v>
      </c>
      <c r="AU8" s="119">
        <v>0</v>
      </c>
      <c r="AV8" s="119">
        <v>0</v>
      </c>
      <c r="AW8" s="119">
        <v>0</v>
      </c>
      <c r="AX8" s="119">
        <v>409550</v>
      </c>
      <c r="AY8" s="119">
        <v>6747</v>
      </c>
      <c r="AZ8" s="120">
        <f t="shared" si="0"/>
        <v>-409550</v>
      </c>
      <c r="BA8" s="119">
        <v>0</v>
      </c>
      <c r="BB8" s="119">
        <v>15149</v>
      </c>
      <c r="BC8" s="119">
        <v>156412</v>
      </c>
      <c r="BD8" s="120">
        <f t="shared" si="1"/>
        <v>-141263</v>
      </c>
      <c r="BE8" s="120">
        <f t="shared" si="2"/>
        <v>12733</v>
      </c>
      <c r="BF8" s="120">
        <f t="shared" si="3"/>
        <v>563546</v>
      </c>
      <c r="BG8" s="120">
        <f>'第３９表介護保険事業会計 (2)'!C8</f>
        <v>0</v>
      </c>
      <c r="BH8" s="120">
        <f t="shared" si="6"/>
        <v>0</v>
      </c>
      <c r="BI8" s="120">
        <f t="shared" si="7"/>
        <v>0</v>
      </c>
      <c r="BJ8" s="120">
        <f t="shared" si="4"/>
        <v>12733</v>
      </c>
      <c r="BK8" s="120">
        <f t="shared" si="5"/>
        <v>563546</v>
      </c>
      <c r="BL8" s="119">
        <v>90399</v>
      </c>
      <c r="BM8" s="119">
        <v>14</v>
      </c>
      <c r="BN8" s="119">
        <v>116828</v>
      </c>
      <c r="BO8" s="55"/>
      <c r="BP8" s="110"/>
      <c r="BQ8" s="56"/>
      <c r="BR8" s="110"/>
      <c r="BS8" s="56"/>
      <c r="BT8" s="110"/>
      <c r="BU8" s="56"/>
      <c r="BV8" s="110"/>
      <c r="BW8" s="56"/>
      <c r="BX8" s="110"/>
      <c r="BY8" s="56"/>
      <c r="BZ8" s="110"/>
      <c r="CA8" s="56"/>
      <c r="CB8" s="110"/>
      <c r="CC8" s="56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33" customHeight="1">
      <c r="A9" s="57" t="s">
        <v>13</v>
      </c>
      <c r="B9" s="119">
        <v>769829</v>
      </c>
      <c r="C9" s="119">
        <v>0</v>
      </c>
      <c r="D9" s="119">
        <v>0</v>
      </c>
      <c r="E9" s="119">
        <v>730062</v>
      </c>
      <c r="F9" s="119">
        <v>39767</v>
      </c>
      <c r="G9" s="119">
        <v>0</v>
      </c>
      <c r="H9" s="119">
        <v>0</v>
      </c>
      <c r="I9" s="119">
        <v>762915</v>
      </c>
      <c r="J9" s="119">
        <v>0</v>
      </c>
      <c r="K9" s="119">
        <v>762915</v>
      </c>
      <c r="L9" s="119">
        <v>604978</v>
      </c>
      <c r="M9" s="119">
        <v>34890</v>
      </c>
      <c r="N9" s="119">
        <v>123047</v>
      </c>
      <c r="O9" s="119">
        <v>0</v>
      </c>
      <c r="P9" s="119">
        <v>19063</v>
      </c>
      <c r="Q9" s="119">
        <v>354861</v>
      </c>
      <c r="R9" s="119">
        <v>0</v>
      </c>
      <c r="S9" s="119">
        <v>0</v>
      </c>
      <c r="T9" s="119">
        <v>209</v>
      </c>
      <c r="U9" s="119">
        <v>5533179</v>
      </c>
      <c r="V9" s="119">
        <v>115968</v>
      </c>
      <c r="W9" s="119">
        <v>4840473</v>
      </c>
      <c r="X9" s="119">
        <v>4836557</v>
      </c>
      <c r="Y9" s="119">
        <v>0</v>
      </c>
      <c r="Z9" s="119">
        <v>3916</v>
      </c>
      <c r="AA9" s="119">
        <v>0</v>
      </c>
      <c r="AB9" s="119">
        <v>0</v>
      </c>
      <c r="AC9" s="119">
        <v>226494</v>
      </c>
      <c r="AD9" s="119">
        <v>131800</v>
      </c>
      <c r="AE9" s="119">
        <v>94694</v>
      </c>
      <c r="AF9" s="119">
        <v>0</v>
      </c>
      <c r="AG9" s="119">
        <v>6</v>
      </c>
      <c r="AH9" s="119">
        <v>0</v>
      </c>
      <c r="AI9" s="119">
        <v>6</v>
      </c>
      <c r="AJ9" s="119">
        <v>298675</v>
      </c>
      <c r="AK9" s="119">
        <v>0</v>
      </c>
      <c r="AL9" s="119">
        <v>0</v>
      </c>
      <c r="AM9" s="119">
        <v>0</v>
      </c>
      <c r="AN9" s="119">
        <v>0</v>
      </c>
      <c r="AO9" s="119">
        <v>51563</v>
      </c>
      <c r="AP9" s="120">
        <f>'第３９表介護保険事業会計（1）'!B9-U9</f>
        <v>133431</v>
      </c>
      <c r="AQ9" s="119">
        <v>0</v>
      </c>
      <c r="AR9" s="119">
        <v>0</v>
      </c>
      <c r="AS9" s="119">
        <v>0</v>
      </c>
      <c r="AT9" s="119">
        <v>0</v>
      </c>
      <c r="AU9" s="119">
        <v>0</v>
      </c>
      <c r="AV9" s="119">
        <v>0</v>
      </c>
      <c r="AW9" s="119">
        <v>0</v>
      </c>
      <c r="AX9" s="119">
        <v>38777</v>
      </c>
      <c r="AY9" s="119">
        <v>13568</v>
      </c>
      <c r="AZ9" s="120">
        <f t="shared" si="0"/>
        <v>-38777</v>
      </c>
      <c r="BA9" s="119">
        <v>0</v>
      </c>
      <c r="BB9" s="119">
        <v>6064</v>
      </c>
      <c r="BC9" s="119">
        <v>0</v>
      </c>
      <c r="BD9" s="120">
        <f t="shared" si="1"/>
        <v>6064</v>
      </c>
      <c r="BE9" s="120">
        <f t="shared" si="2"/>
        <v>100718</v>
      </c>
      <c r="BF9" s="120">
        <f t="shared" si="3"/>
        <v>133431</v>
      </c>
      <c r="BG9" s="120">
        <f>'第３９表介護保険事業会計 (2)'!C9</f>
        <v>0</v>
      </c>
      <c r="BH9" s="120">
        <f t="shared" si="6"/>
        <v>0</v>
      </c>
      <c r="BI9" s="120">
        <f t="shared" si="7"/>
        <v>0</v>
      </c>
      <c r="BJ9" s="120">
        <f t="shared" si="4"/>
        <v>100718</v>
      </c>
      <c r="BK9" s="120">
        <f t="shared" si="5"/>
        <v>133431</v>
      </c>
      <c r="BL9" s="119">
        <v>40683</v>
      </c>
      <c r="BM9" s="119">
        <v>6</v>
      </c>
      <c r="BN9" s="119">
        <v>0</v>
      </c>
      <c r="BO9" s="55"/>
      <c r="BP9" s="110"/>
      <c r="BQ9" s="56"/>
      <c r="BR9" s="110"/>
      <c r="BS9" s="56"/>
      <c r="BT9" s="110"/>
      <c r="BU9" s="56"/>
      <c r="BV9" s="110"/>
      <c r="BW9" s="56"/>
      <c r="BX9" s="110"/>
      <c r="BY9" s="56"/>
      <c r="BZ9" s="110"/>
      <c r="CA9" s="56"/>
      <c r="CB9" s="110"/>
      <c r="CC9" s="56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ht="33" customHeight="1">
      <c r="A10" s="54" t="s">
        <v>14</v>
      </c>
      <c r="B10" s="117">
        <v>907140</v>
      </c>
      <c r="C10" s="117">
        <v>0</v>
      </c>
      <c r="D10" s="117">
        <v>0</v>
      </c>
      <c r="E10" s="117">
        <v>861263</v>
      </c>
      <c r="F10" s="117">
        <v>45877</v>
      </c>
      <c r="G10" s="117">
        <v>0</v>
      </c>
      <c r="H10" s="117">
        <v>0</v>
      </c>
      <c r="I10" s="117">
        <v>896310</v>
      </c>
      <c r="J10" s="117">
        <v>0</v>
      </c>
      <c r="K10" s="117">
        <v>896310</v>
      </c>
      <c r="L10" s="117">
        <v>713391</v>
      </c>
      <c r="M10" s="117">
        <v>46351</v>
      </c>
      <c r="N10" s="117">
        <v>136568</v>
      </c>
      <c r="O10" s="117">
        <v>0</v>
      </c>
      <c r="P10" s="117">
        <v>88503</v>
      </c>
      <c r="Q10" s="117">
        <v>319922</v>
      </c>
      <c r="R10" s="117">
        <v>0</v>
      </c>
      <c r="S10" s="117">
        <v>0</v>
      </c>
      <c r="T10" s="117">
        <v>826</v>
      </c>
      <c r="U10" s="117">
        <v>6435937</v>
      </c>
      <c r="V10" s="117">
        <v>128608</v>
      </c>
      <c r="W10" s="117">
        <v>5707186</v>
      </c>
      <c r="X10" s="117">
        <v>5702022</v>
      </c>
      <c r="Y10" s="117">
        <v>0</v>
      </c>
      <c r="Z10" s="117">
        <v>5164</v>
      </c>
      <c r="AA10" s="117">
        <v>0</v>
      </c>
      <c r="AB10" s="117">
        <v>0</v>
      </c>
      <c r="AC10" s="117">
        <v>278818</v>
      </c>
      <c r="AD10" s="117">
        <v>147874</v>
      </c>
      <c r="AE10" s="117">
        <v>130944</v>
      </c>
      <c r="AF10" s="117">
        <v>0</v>
      </c>
      <c r="AG10" s="117">
        <v>3</v>
      </c>
      <c r="AH10" s="117">
        <v>0</v>
      </c>
      <c r="AI10" s="117">
        <v>3</v>
      </c>
      <c r="AJ10" s="117">
        <v>76570</v>
      </c>
      <c r="AK10" s="117">
        <v>0</v>
      </c>
      <c r="AL10" s="117">
        <v>0</v>
      </c>
      <c r="AM10" s="117">
        <v>0</v>
      </c>
      <c r="AN10" s="117">
        <v>0</v>
      </c>
      <c r="AO10" s="117">
        <v>244752</v>
      </c>
      <c r="AP10" s="118">
        <f>'第３９表介護保険事業会計（1）'!B10-U10</f>
        <v>201292</v>
      </c>
      <c r="AQ10" s="117">
        <v>0</v>
      </c>
      <c r="AR10" s="117">
        <v>0</v>
      </c>
      <c r="AS10" s="117">
        <v>0</v>
      </c>
      <c r="AT10" s="117">
        <v>0</v>
      </c>
      <c r="AU10" s="117">
        <v>0</v>
      </c>
      <c r="AV10" s="117">
        <v>0</v>
      </c>
      <c r="AW10" s="117">
        <v>0</v>
      </c>
      <c r="AX10" s="117">
        <v>83040</v>
      </c>
      <c r="AY10" s="117">
        <v>5376</v>
      </c>
      <c r="AZ10" s="118">
        <f t="shared" si="0"/>
        <v>-83040</v>
      </c>
      <c r="BA10" s="117">
        <v>0</v>
      </c>
      <c r="BB10" s="117">
        <v>0</v>
      </c>
      <c r="BC10" s="117">
        <v>16027</v>
      </c>
      <c r="BD10" s="118">
        <f t="shared" si="1"/>
        <v>-16027</v>
      </c>
      <c r="BE10" s="118">
        <f t="shared" si="2"/>
        <v>102225</v>
      </c>
      <c r="BF10" s="118">
        <f t="shared" si="3"/>
        <v>201292</v>
      </c>
      <c r="BG10" s="118">
        <f>'第３９表介護保険事業会計 (2)'!C10</f>
        <v>0</v>
      </c>
      <c r="BH10" s="118">
        <f t="shared" si="6"/>
        <v>0</v>
      </c>
      <c r="BI10" s="118">
        <f t="shared" si="7"/>
        <v>0</v>
      </c>
      <c r="BJ10" s="118">
        <f t="shared" si="4"/>
        <v>102225</v>
      </c>
      <c r="BK10" s="118">
        <f t="shared" si="5"/>
        <v>201292</v>
      </c>
      <c r="BL10" s="117">
        <v>59778</v>
      </c>
      <c r="BM10" s="117">
        <v>8</v>
      </c>
      <c r="BN10" s="117">
        <v>14622</v>
      </c>
      <c r="BO10" s="55"/>
      <c r="BP10" s="110"/>
      <c r="BQ10" s="56"/>
      <c r="BR10" s="110"/>
      <c r="BS10" s="56"/>
      <c r="BT10" s="110"/>
      <c r="BU10" s="56"/>
      <c r="BV10" s="110"/>
      <c r="BW10" s="56"/>
      <c r="BX10" s="110"/>
      <c r="BY10" s="56"/>
      <c r="BZ10" s="110"/>
      <c r="CA10" s="56"/>
      <c r="CB10" s="110"/>
      <c r="CC10" s="56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ht="33" customHeight="1">
      <c r="A11" s="57" t="s">
        <v>15</v>
      </c>
      <c r="B11" s="119">
        <v>771515</v>
      </c>
      <c r="C11" s="119">
        <v>0</v>
      </c>
      <c r="D11" s="119">
        <v>0</v>
      </c>
      <c r="E11" s="119">
        <v>738249</v>
      </c>
      <c r="F11" s="119">
        <v>33266</v>
      </c>
      <c r="G11" s="119">
        <v>0</v>
      </c>
      <c r="H11" s="119">
        <v>0</v>
      </c>
      <c r="I11" s="119">
        <v>822868</v>
      </c>
      <c r="J11" s="119">
        <v>0</v>
      </c>
      <c r="K11" s="119">
        <v>822868</v>
      </c>
      <c r="L11" s="119">
        <v>609333</v>
      </c>
      <c r="M11" s="119">
        <v>28704</v>
      </c>
      <c r="N11" s="119">
        <v>184831</v>
      </c>
      <c r="O11" s="119">
        <v>0</v>
      </c>
      <c r="P11" s="119">
        <v>79000</v>
      </c>
      <c r="Q11" s="119">
        <v>126688</v>
      </c>
      <c r="R11" s="119">
        <v>0</v>
      </c>
      <c r="S11" s="119">
        <v>0</v>
      </c>
      <c r="T11" s="119">
        <v>357</v>
      </c>
      <c r="U11" s="119">
        <v>5370710</v>
      </c>
      <c r="V11" s="119">
        <v>177787</v>
      </c>
      <c r="W11" s="119">
        <v>4874662</v>
      </c>
      <c r="X11" s="119">
        <v>4871284</v>
      </c>
      <c r="Y11" s="119">
        <v>0</v>
      </c>
      <c r="Z11" s="119">
        <v>3378</v>
      </c>
      <c r="AA11" s="119">
        <v>0</v>
      </c>
      <c r="AB11" s="119">
        <v>0</v>
      </c>
      <c r="AC11" s="119">
        <v>189296</v>
      </c>
      <c r="AD11" s="119">
        <v>117264</v>
      </c>
      <c r="AE11" s="119">
        <v>72032</v>
      </c>
      <c r="AF11" s="119">
        <v>1065</v>
      </c>
      <c r="AG11" s="119">
        <v>7</v>
      </c>
      <c r="AH11" s="119">
        <v>0</v>
      </c>
      <c r="AI11" s="119">
        <v>7</v>
      </c>
      <c r="AJ11" s="119">
        <v>58942</v>
      </c>
      <c r="AK11" s="119">
        <v>0</v>
      </c>
      <c r="AL11" s="119">
        <v>0</v>
      </c>
      <c r="AM11" s="119">
        <v>0</v>
      </c>
      <c r="AN11" s="119">
        <v>0</v>
      </c>
      <c r="AO11" s="119">
        <v>68951</v>
      </c>
      <c r="AP11" s="120">
        <f>'第３９表介護保険事業会計（1）'!B11-U11</f>
        <v>85020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19">
        <v>0</v>
      </c>
      <c r="AW11" s="119">
        <v>0</v>
      </c>
      <c r="AX11" s="119">
        <v>16484</v>
      </c>
      <c r="AY11" s="119">
        <v>12537</v>
      </c>
      <c r="AZ11" s="120">
        <f t="shared" si="0"/>
        <v>-16484</v>
      </c>
      <c r="BA11" s="119">
        <v>0</v>
      </c>
      <c r="BB11" s="119">
        <v>2888</v>
      </c>
      <c r="BC11" s="119">
        <v>0</v>
      </c>
      <c r="BD11" s="120">
        <f t="shared" si="1"/>
        <v>2888</v>
      </c>
      <c r="BE11" s="120">
        <f t="shared" si="2"/>
        <v>71424</v>
      </c>
      <c r="BF11" s="120">
        <f t="shared" si="3"/>
        <v>85020</v>
      </c>
      <c r="BG11" s="120">
        <f>'第３９表介護保険事業会計 (2)'!C11</f>
        <v>0</v>
      </c>
      <c r="BH11" s="120">
        <f t="shared" si="6"/>
        <v>0</v>
      </c>
      <c r="BI11" s="120">
        <f t="shared" si="7"/>
        <v>0</v>
      </c>
      <c r="BJ11" s="120">
        <f t="shared" si="4"/>
        <v>71424</v>
      </c>
      <c r="BK11" s="120">
        <f t="shared" si="5"/>
        <v>85020</v>
      </c>
      <c r="BL11" s="119">
        <v>194273</v>
      </c>
      <c r="BM11" s="119">
        <v>20</v>
      </c>
      <c r="BN11" s="119">
        <v>0</v>
      </c>
      <c r="BO11" s="55"/>
      <c r="BP11" s="110"/>
      <c r="BQ11" s="56"/>
      <c r="BR11" s="110"/>
      <c r="BS11" s="56"/>
      <c r="BT11" s="110"/>
      <c r="BU11" s="56"/>
      <c r="BV11" s="110"/>
      <c r="BW11" s="56"/>
      <c r="BX11" s="110"/>
      <c r="BY11" s="56"/>
      <c r="BZ11" s="110"/>
      <c r="CA11" s="56"/>
      <c r="CB11" s="110"/>
      <c r="CC11" s="56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ht="33" customHeight="1">
      <c r="A12" s="57" t="s">
        <v>16</v>
      </c>
      <c r="B12" s="119">
        <v>492599</v>
      </c>
      <c r="C12" s="119">
        <v>0</v>
      </c>
      <c r="D12" s="119">
        <v>0</v>
      </c>
      <c r="E12" s="119">
        <v>474752</v>
      </c>
      <c r="F12" s="119">
        <v>17847</v>
      </c>
      <c r="G12" s="119">
        <v>0</v>
      </c>
      <c r="H12" s="119">
        <v>0</v>
      </c>
      <c r="I12" s="119">
        <v>479466</v>
      </c>
      <c r="J12" s="119">
        <v>0</v>
      </c>
      <c r="K12" s="119">
        <v>479466</v>
      </c>
      <c r="L12" s="119">
        <v>402329</v>
      </c>
      <c r="M12" s="119">
        <v>17838</v>
      </c>
      <c r="N12" s="119">
        <v>59299</v>
      </c>
      <c r="O12" s="119">
        <v>0</v>
      </c>
      <c r="P12" s="119">
        <v>0</v>
      </c>
      <c r="Q12" s="119">
        <v>188077</v>
      </c>
      <c r="R12" s="119">
        <v>0</v>
      </c>
      <c r="S12" s="119">
        <v>0</v>
      </c>
      <c r="T12" s="119">
        <v>3121</v>
      </c>
      <c r="U12" s="119">
        <v>3411517</v>
      </c>
      <c r="V12" s="119">
        <v>53110</v>
      </c>
      <c r="W12" s="119">
        <v>3111026</v>
      </c>
      <c r="X12" s="119">
        <v>3108382</v>
      </c>
      <c r="Y12" s="119">
        <v>0</v>
      </c>
      <c r="Z12" s="119">
        <v>2644</v>
      </c>
      <c r="AA12" s="119">
        <v>0</v>
      </c>
      <c r="AB12" s="119">
        <v>0</v>
      </c>
      <c r="AC12" s="119">
        <v>103692</v>
      </c>
      <c r="AD12" s="119">
        <v>57480</v>
      </c>
      <c r="AE12" s="119">
        <v>46212</v>
      </c>
      <c r="AF12" s="119">
        <v>0</v>
      </c>
      <c r="AG12" s="119">
        <v>22754</v>
      </c>
      <c r="AH12" s="119">
        <v>0</v>
      </c>
      <c r="AI12" s="119">
        <v>22754</v>
      </c>
      <c r="AJ12" s="119">
        <v>2650</v>
      </c>
      <c r="AK12" s="119">
        <v>17966</v>
      </c>
      <c r="AL12" s="119">
        <v>17966</v>
      </c>
      <c r="AM12" s="119">
        <v>0</v>
      </c>
      <c r="AN12" s="119">
        <v>0</v>
      </c>
      <c r="AO12" s="119">
        <v>100319</v>
      </c>
      <c r="AP12" s="120">
        <f>'第３９表介護保険事業会計（1）'!B12-U12</f>
        <v>149199</v>
      </c>
      <c r="AQ12" s="119">
        <v>0</v>
      </c>
      <c r="AR12" s="119">
        <v>0</v>
      </c>
      <c r="AS12" s="119">
        <v>0</v>
      </c>
      <c r="AT12" s="119">
        <v>0</v>
      </c>
      <c r="AU12" s="119">
        <v>0</v>
      </c>
      <c r="AV12" s="119">
        <v>0</v>
      </c>
      <c r="AW12" s="119">
        <v>0</v>
      </c>
      <c r="AX12" s="119">
        <v>43591</v>
      </c>
      <c r="AY12" s="119">
        <v>4423</v>
      </c>
      <c r="AZ12" s="120">
        <f t="shared" si="0"/>
        <v>-43591</v>
      </c>
      <c r="BA12" s="119">
        <v>0</v>
      </c>
      <c r="BB12" s="119">
        <v>0</v>
      </c>
      <c r="BC12" s="119">
        <v>5617</v>
      </c>
      <c r="BD12" s="120">
        <f t="shared" si="1"/>
        <v>-5617</v>
      </c>
      <c r="BE12" s="120">
        <f t="shared" si="2"/>
        <v>99991</v>
      </c>
      <c r="BF12" s="120">
        <f t="shared" si="3"/>
        <v>149199</v>
      </c>
      <c r="BG12" s="120">
        <f>'第３９表介護保険事業会計 (2)'!C12</f>
        <v>0</v>
      </c>
      <c r="BH12" s="120">
        <f t="shared" si="6"/>
        <v>0</v>
      </c>
      <c r="BI12" s="120">
        <f t="shared" si="7"/>
        <v>0</v>
      </c>
      <c r="BJ12" s="120">
        <f t="shared" si="4"/>
        <v>99991</v>
      </c>
      <c r="BK12" s="120">
        <f t="shared" si="5"/>
        <v>149199</v>
      </c>
      <c r="BL12" s="119">
        <v>32736</v>
      </c>
      <c r="BM12" s="119">
        <v>6</v>
      </c>
      <c r="BN12" s="119">
        <v>7078</v>
      </c>
      <c r="BO12" s="55"/>
      <c r="BP12" s="110"/>
      <c r="BQ12" s="56"/>
      <c r="BR12" s="110"/>
      <c r="BS12" s="56"/>
      <c r="BT12" s="110"/>
      <c r="BU12" s="56"/>
      <c r="BV12" s="110"/>
      <c r="BW12" s="56"/>
      <c r="BX12" s="110"/>
      <c r="BY12" s="56"/>
      <c r="BZ12" s="110"/>
      <c r="CA12" s="56"/>
      <c r="CB12" s="110"/>
      <c r="CC12" s="56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ht="33" customHeight="1">
      <c r="A13" s="57" t="s">
        <v>17</v>
      </c>
      <c r="B13" s="119">
        <v>861265</v>
      </c>
      <c r="C13" s="119">
        <v>0</v>
      </c>
      <c r="D13" s="119">
        <v>0</v>
      </c>
      <c r="E13" s="119">
        <v>831353</v>
      </c>
      <c r="F13" s="119">
        <v>29912</v>
      </c>
      <c r="G13" s="119">
        <v>0</v>
      </c>
      <c r="H13" s="119">
        <v>0</v>
      </c>
      <c r="I13" s="119">
        <v>817261</v>
      </c>
      <c r="J13" s="119">
        <v>0</v>
      </c>
      <c r="K13" s="119">
        <v>817261</v>
      </c>
      <c r="L13" s="119">
        <v>640934</v>
      </c>
      <c r="M13" s="119">
        <v>34647</v>
      </c>
      <c r="N13" s="119">
        <v>141680</v>
      </c>
      <c r="O13" s="119">
        <v>0</v>
      </c>
      <c r="P13" s="119">
        <v>0</v>
      </c>
      <c r="Q13" s="119">
        <v>268828</v>
      </c>
      <c r="R13" s="119">
        <v>0</v>
      </c>
      <c r="S13" s="119">
        <v>0</v>
      </c>
      <c r="T13" s="119">
        <v>9357</v>
      </c>
      <c r="U13" s="119">
        <v>5615558</v>
      </c>
      <c r="V13" s="119">
        <v>140850</v>
      </c>
      <c r="W13" s="119">
        <v>5128584</v>
      </c>
      <c r="X13" s="119">
        <v>5123356</v>
      </c>
      <c r="Y13" s="119">
        <v>998</v>
      </c>
      <c r="Z13" s="119">
        <v>4230</v>
      </c>
      <c r="AA13" s="119">
        <v>0</v>
      </c>
      <c r="AB13" s="119">
        <v>0</v>
      </c>
      <c r="AC13" s="119">
        <v>181101</v>
      </c>
      <c r="AD13" s="119">
        <v>66917</v>
      </c>
      <c r="AE13" s="119">
        <v>114184</v>
      </c>
      <c r="AF13" s="119">
        <v>0</v>
      </c>
      <c r="AG13" s="119">
        <v>732</v>
      </c>
      <c r="AH13" s="119">
        <v>0</v>
      </c>
      <c r="AI13" s="119">
        <v>732</v>
      </c>
      <c r="AJ13" s="119">
        <v>102</v>
      </c>
      <c r="AK13" s="119">
        <v>0</v>
      </c>
      <c r="AL13" s="119">
        <v>0</v>
      </c>
      <c r="AM13" s="119">
        <v>0</v>
      </c>
      <c r="AN13" s="119">
        <v>0</v>
      </c>
      <c r="AO13" s="119">
        <v>164189</v>
      </c>
      <c r="AP13" s="120">
        <f>'第３９表介護保険事業会計（1）'!B13-U13</f>
        <v>236503</v>
      </c>
      <c r="AQ13" s="119">
        <v>0</v>
      </c>
      <c r="AR13" s="119">
        <v>1772</v>
      </c>
      <c r="AS13" s="119">
        <v>1772</v>
      </c>
      <c r="AT13" s="119">
        <v>0</v>
      </c>
      <c r="AU13" s="119">
        <v>0</v>
      </c>
      <c r="AV13" s="119">
        <v>0</v>
      </c>
      <c r="AW13" s="119">
        <v>0</v>
      </c>
      <c r="AX13" s="119">
        <v>132515</v>
      </c>
      <c r="AY13" s="119">
        <v>11029</v>
      </c>
      <c r="AZ13" s="120">
        <f t="shared" si="0"/>
        <v>-132515</v>
      </c>
      <c r="BA13" s="119">
        <v>0</v>
      </c>
      <c r="BB13" s="119">
        <v>140</v>
      </c>
      <c r="BC13" s="119">
        <v>0</v>
      </c>
      <c r="BD13" s="120">
        <f t="shared" si="1"/>
        <v>140</v>
      </c>
      <c r="BE13" s="120">
        <f t="shared" si="2"/>
        <v>102356</v>
      </c>
      <c r="BF13" s="120">
        <f t="shared" si="3"/>
        <v>234731</v>
      </c>
      <c r="BG13" s="120">
        <f>'第３９表介護保険事業会計 (2)'!C13</f>
        <v>0</v>
      </c>
      <c r="BH13" s="120">
        <f t="shared" si="6"/>
        <v>0</v>
      </c>
      <c r="BI13" s="120">
        <f t="shared" si="7"/>
        <v>0</v>
      </c>
      <c r="BJ13" s="120">
        <f t="shared" si="4"/>
        <v>102356</v>
      </c>
      <c r="BK13" s="120">
        <f t="shared" si="5"/>
        <v>234731</v>
      </c>
      <c r="BL13" s="119">
        <v>112703</v>
      </c>
      <c r="BM13" s="119">
        <v>14</v>
      </c>
      <c r="BN13" s="119">
        <v>0</v>
      </c>
      <c r="BO13" s="55"/>
      <c r="BP13" s="110"/>
      <c r="BQ13" s="56"/>
      <c r="BR13" s="110"/>
      <c r="BS13" s="56"/>
      <c r="BT13" s="110"/>
      <c r="BU13" s="56"/>
      <c r="BV13" s="110"/>
      <c r="BW13" s="56"/>
      <c r="BX13" s="110"/>
      <c r="BY13" s="56"/>
      <c r="BZ13" s="110"/>
      <c r="CA13" s="56"/>
      <c r="CB13" s="110"/>
      <c r="CC13" s="56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ht="33" customHeight="1">
      <c r="A14" s="58" t="s">
        <v>79</v>
      </c>
      <c r="B14" s="121">
        <v>563541</v>
      </c>
      <c r="C14" s="121">
        <v>0</v>
      </c>
      <c r="D14" s="121">
        <v>0</v>
      </c>
      <c r="E14" s="121">
        <v>541509</v>
      </c>
      <c r="F14" s="121">
        <v>22032</v>
      </c>
      <c r="G14" s="121">
        <v>0</v>
      </c>
      <c r="H14" s="121">
        <v>0</v>
      </c>
      <c r="I14" s="121">
        <v>579945</v>
      </c>
      <c r="J14" s="121">
        <v>0</v>
      </c>
      <c r="K14" s="121">
        <v>579945</v>
      </c>
      <c r="L14" s="121">
        <v>453589</v>
      </c>
      <c r="M14" s="121">
        <v>20715</v>
      </c>
      <c r="N14" s="121">
        <v>105641</v>
      </c>
      <c r="O14" s="121">
        <v>0</v>
      </c>
      <c r="P14" s="121">
        <v>0</v>
      </c>
      <c r="Q14" s="121">
        <v>174635</v>
      </c>
      <c r="R14" s="121">
        <v>0</v>
      </c>
      <c r="S14" s="121">
        <v>0</v>
      </c>
      <c r="T14" s="121">
        <v>508</v>
      </c>
      <c r="U14" s="121">
        <v>4048211</v>
      </c>
      <c r="V14" s="121">
        <v>151475</v>
      </c>
      <c r="W14" s="121">
        <v>3629181</v>
      </c>
      <c r="X14" s="121">
        <v>3626120</v>
      </c>
      <c r="Y14" s="121">
        <v>0</v>
      </c>
      <c r="Z14" s="121">
        <v>3061</v>
      </c>
      <c r="AA14" s="121">
        <v>0</v>
      </c>
      <c r="AB14" s="121">
        <v>0</v>
      </c>
      <c r="AC14" s="121">
        <v>137866</v>
      </c>
      <c r="AD14" s="121">
        <v>86553</v>
      </c>
      <c r="AE14" s="121">
        <v>51313</v>
      </c>
      <c r="AF14" s="121">
        <v>0</v>
      </c>
      <c r="AG14" s="121">
        <v>0</v>
      </c>
      <c r="AH14" s="121">
        <v>0</v>
      </c>
      <c r="AI14" s="121">
        <v>0</v>
      </c>
      <c r="AJ14" s="121">
        <v>90043</v>
      </c>
      <c r="AK14" s="121">
        <v>0</v>
      </c>
      <c r="AL14" s="121">
        <v>0</v>
      </c>
      <c r="AM14" s="121">
        <v>0</v>
      </c>
      <c r="AN14" s="121">
        <v>0</v>
      </c>
      <c r="AO14" s="121">
        <v>39646</v>
      </c>
      <c r="AP14" s="122">
        <f>'第３９表介護保険事業会計（1）'!B14-U14</f>
        <v>125452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29206</v>
      </c>
      <c r="AY14" s="121">
        <v>3660</v>
      </c>
      <c r="AZ14" s="122">
        <f t="shared" si="0"/>
        <v>-29206</v>
      </c>
      <c r="BA14" s="121">
        <v>0</v>
      </c>
      <c r="BB14" s="121">
        <v>931</v>
      </c>
      <c r="BC14" s="121">
        <v>372</v>
      </c>
      <c r="BD14" s="122">
        <f t="shared" si="1"/>
        <v>559</v>
      </c>
      <c r="BE14" s="122">
        <f t="shared" si="2"/>
        <v>96805</v>
      </c>
      <c r="BF14" s="122">
        <f t="shared" si="3"/>
        <v>125452</v>
      </c>
      <c r="BG14" s="122">
        <f>'第３９表介護保険事業会計 (2)'!C14</f>
        <v>0</v>
      </c>
      <c r="BH14" s="122">
        <f t="shared" si="6"/>
        <v>0</v>
      </c>
      <c r="BI14" s="122">
        <f t="shared" si="7"/>
        <v>0</v>
      </c>
      <c r="BJ14" s="122">
        <f t="shared" si="4"/>
        <v>96805</v>
      </c>
      <c r="BK14" s="122">
        <f t="shared" si="5"/>
        <v>125452</v>
      </c>
      <c r="BL14" s="121">
        <v>61405</v>
      </c>
      <c r="BM14" s="121">
        <v>11</v>
      </c>
      <c r="BN14" s="121">
        <v>0</v>
      </c>
      <c r="BO14" s="55"/>
      <c r="BP14" s="110"/>
      <c r="BQ14" s="56"/>
      <c r="BR14" s="110"/>
      <c r="BS14" s="56"/>
      <c r="BT14" s="110"/>
      <c r="BU14" s="56"/>
      <c r="BV14" s="110"/>
      <c r="BW14" s="56"/>
      <c r="BX14" s="110"/>
      <c r="BY14" s="56"/>
      <c r="BZ14" s="110"/>
      <c r="CA14" s="56"/>
      <c r="CB14" s="110"/>
      <c r="CC14" s="56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ht="33" customHeight="1">
      <c r="A15" s="57" t="s">
        <v>140</v>
      </c>
      <c r="B15" s="119">
        <v>811956</v>
      </c>
      <c r="C15" s="119">
        <v>0</v>
      </c>
      <c r="D15" s="119">
        <v>0</v>
      </c>
      <c r="E15" s="119">
        <v>774747</v>
      </c>
      <c r="F15" s="119">
        <v>37209</v>
      </c>
      <c r="G15" s="119">
        <v>0</v>
      </c>
      <c r="H15" s="119">
        <v>0</v>
      </c>
      <c r="I15" s="119">
        <v>828593</v>
      </c>
      <c r="J15" s="119">
        <v>0</v>
      </c>
      <c r="K15" s="119">
        <v>828593</v>
      </c>
      <c r="L15" s="119">
        <v>630827</v>
      </c>
      <c r="M15" s="119">
        <v>70691</v>
      </c>
      <c r="N15" s="119">
        <v>127075</v>
      </c>
      <c r="O15" s="119">
        <v>0</v>
      </c>
      <c r="P15" s="119">
        <v>161522</v>
      </c>
      <c r="Q15" s="119">
        <v>200041</v>
      </c>
      <c r="R15" s="119">
        <v>0</v>
      </c>
      <c r="S15" s="119">
        <v>0</v>
      </c>
      <c r="T15" s="119">
        <v>6311</v>
      </c>
      <c r="U15" s="119">
        <v>6156023</v>
      </c>
      <c r="V15" s="119">
        <v>125539</v>
      </c>
      <c r="W15" s="119">
        <v>5504272</v>
      </c>
      <c r="X15" s="119">
        <v>5499564</v>
      </c>
      <c r="Y15" s="119">
        <v>0</v>
      </c>
      <c r="Z15" s="119">
        <v>4708</v>
      </c>
      <c r="AA15" s="119">
        <v>0</v>
      </c>
      <c r="AB15" s="119">
        <v>0</v>
      </c>
      <c r="AC15" s="119">
        <v>256985</v>
      </c>
      <c r="AD15" s="119">
        <v>109733</v>
      </c>
      <c r="AE15" s="119">
        <v>147252</v>
      </c>
      <c r="AF15" s="119">
        <v>0</v>
      </c>
      <c r="AG15" s="119">
        <v>669</v>
      </c>
      <c r="AH15" s="119">
        <v>0</v>
      </c>
      <c r="AI15" s="119">
        <v>669</v>
      </c>
      <c r="AJ15" s="119">
        <v>177919</v>
      </c>
      <c r="AK15" s="119">
        <v>0</v>
      </c>
      <c r="AL15" s="119">
        <v>0</v>
      </c>
      <c r="AM15" s="119">
        <v>0</v>
      </c>
      <c r="AN15" s="119">
        <v>0</v>
      </c>
      <c r="AO15" s="119">
        <v>90639</v>
      </c>
      <c r="AP15" s="120">
        <f>'第３９表介護保険事業会計（1）'!B15-U15</f>
        <v>349252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9">
        <v>0</v>
      </c>
      <c r="AW15" s="119">
        <v>0</v>
      </c>
      <c r="AX15" s="119">
        <v>75274</v>
      </c>
      <c r="AY15" s="119">
        <v>6060</v>
      </c>
      <c r="AZ15" s="120">
        <f t="shared" si="0"/>
        <v>-75274</v>
      </c>
      <c r="BA15" s="119">
        <v>0</v>
      </c>
      <c r="BB15" s="119">
        <v>0</v>
      </c>
      <c r="BC15" s="119">
        <v>7281</v>
      </c>
      <c r="BD15" s="120">
        <f t="shared" si="1"/>
        <v>-7281</v>
      </c>
      <c r="BE15" s="120">
        <f t="shared" si="2"/>
        <v>266697</v>
      </c>
      <c r="BF15" s="120">
        <f t="shared" si="3"/>
        <v>349252</v>
      </c>
      <c r="BG15" s="120">
        <f>'第３９表介護保険事業会計 (2)'!C15</f>
        <v>0</v>
      </c>
      <c r="BH15" s="120">
        <f t="shared" si="6"/>
        <v>0</v>
      </c>
      <c r="BI15" s="120">
        <f t="shared" si="7"/>
        <v>0</v>
      </c>
      <c r="BJ15" s="120">
        <f t="shared" si="4"/>
        <v>266697</v>
      </c>
      <c r="BK15" s="120">
        <f t="shared" si="5"/>
        <v>349252</v>
      </c>
      <c r="BL15" s="119">
        <v>35102</v>
      </c>
      <c r="BM15" s="119">
        <v>7</v>
      </c>
      <c r="BN15" s="119">
        <v>15566</v>
      </c>
      <c r="BO15" s="55"/>
      <c r="BP15" s="110"/>
      <c r="BQ15" s="56"/>
      <c r="BR15" s="110"/>
      <c r="BS15" s="56"/>
      <c r="BT15" s="110"/>
      <c r="BU15" s="56"/>
      <c r="BV15" s="110"/>
      <c r="BW15" s="56"/>
      <c r="BX15" s="110"/>
      <c r="BY15" s="56"/>
      <c r="BZ15" s="110"/>
      <c r="CA15" s="56"/>
      <c r="CB15" s="110"/>
      <c r="CC15" s="56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ht="33" customHeight="1">
      <c r="A16" s="57" t="s">
        <v>141</v>
      </c>
      <c r="B16" s="119">
        <v>981629</v>
      </c>
      <c r="C16" s="119">
        <v>0</v>
      </c>
      <c r="D16" s="119">
        <v>0</v>
      </c>
      <c r="E16" s="119">
        <v>935553</v>
      </c>
      <c r="F16" s="119">
        <v>46076</v>
      </c>
      <c r="G16" s="119">
        <v>0</v>
      </c>
      <c r="H16" s="119">
        <v>0</v>
      </c>
      <c r="I16" s="119">
        <v>954790</v>
      </c>
      <c r="J16" s="119">
        <v>0</v>
      </c>
      <c r="K16" s="119">
        <v>954790</v>
      </c>
      <c r="L16" s="119">
        <v>791213</v>
      </c>
      <c r="M16" s="119">
        <v>47719</v>
      </c>
      <c r="N16" s="119">
        <v>115858</v>
      </c>
      <c r="O16" s="119">
        <v>0</v>
      </c>
      <c r="P16" s="119">
        <v>50000</v>
      </c>
      <c r="Q16" s="119">
        <v>184930</v>
      </c>
      <c r="R16" s="119">
        <v>0</v>
      </c>
      <c r="S16" s="119">
        <v>0</v>
      </c>
      <c r="T16" s="119">
        <v>220</v>
      </c>
      <c r="U16" s="119">
        <v>6871472</v>
      </c>
      <c r="V16" s="119">
        <v>106612</v>
      </c>
      <c r="W16" s="119">
        <v>6370495</v>
      </c>
      <c r="X16" s="119">
        <v>6347724</v>
      </c>
      <c r="Y16" s="119">
        <v>16811</v>
      </c>
      <c r="Z16" s="119">
        <v>5960</v>
      </c>
      <c r="AA16" s="119">
        <v>0</v>
      </c>
      <c r="AB16" s="119">
        <v>0</v>
      </c>
      <c r="AC16" s="119">
        <v>270825</v>
      </c>
      <c r="AD16" s="119">
        <v>178453</v>
      </c>
      <c r="AE16" s="119">
        <v>92372</v>
      </c>
      <c r="AF16" s="119">
        <v>0</v>
      </c>
      <c r="AG16" s="119">
        <v>46619</v>
      </c>
      <c r="AH16" s="119">
        <v>0</v>
      </c>
      <c r="AI16" s="119">
        <v>46619</v>
      </c>
      <c r="AJ16" s="119">
        <v>17</v>
      </c>
      <c r="AK16" s="119">
        <v>0</v>
      </c>
      <c r="AL16" s="119">
        <v>0</v>
      </c>
      <c r="AM16" s="119">
        <v>0</v>
      </c>
      <c r="AN16" s="119">
        <v>0</v>
      </c>
      <c r="AO16" s="119">
        <v>76904</v>
      </c>
      <c r="AP16" s="120">
        <f>'第３９表介護保険事業会計（1）'!B16-U16</f>
        <v>183024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19">
        <v>4843</v>
      </c>
      <c r="AW16" s="119">
        <v>0</v>
      </c>
      <c r="AX16" s="119">
        <v>45042</v>
      </c>
      <c r="AY16" s="119">
        <v>24521</v>
      </c>
      <c r="AZ16" s="120">
        <f t="shared" si="0"/>
        <v>-40199</v>
      </c>
      <c r="BA16" s="119">
        <v>0</v>
      </c>
      <c r="BB16" s="119">
        <v>13718</v>
      </c>
      <c r="BC16" s="119">
        <v>0</v>
      </c>
      <c r="BD16" s="120">
        <f>BB16-BC16</f>
        <v>13718</v>
      </c>
      <c r="BE16" s="120">
        <f>BF16+AZ16+BD16</f>
        <v>156543</v>
      </c>
      <c r="BF16" s="120">
        <f>AP16-AS16+AT16+BA16</f>
        <v>183024</v>
      </c>
      <c r="BG16" s="120">
        <f>'第３９表介護保険事業会計 (2)'!C16</f>
        <v>0</v>
      </c>
      <c r="BH16" s="120">
        <f>J16</f>
        <v>0</v>
      </c>
      <c r="BI16" s="120">
        <f>AH16</f>
        <v>0</v>
      </c>
      <c r="BJ16" s="120">
        <f>BE16-BG16-BH16+BI16</f>
        <v>156543</v>
      </c>
      <c r="BK16" s="120">
        <f>BF16-BG16-BH16+BI16</f>
        <v>183024</v>
      </c>
      <c r="BL16" s="119">
        <v>59578</v>
      </c>
      <c r="BM16" s="119">
        <v>7</v>
      </c>
      <c r="BN16" s="119">
        <v>15167</v>
      </c>
      <c r="BO16" s="55"/>
      <c r="BP16" s="110"/>
      <c r="BQ16" s="56"/>
      <c r="BR16" s="110"/>
      <c r="BS16" s="56"/>
      <c r="BT16" s="110"/>
      <c r="BU16" s="56"/>
      <c r="BV16" s="110"/>
      <c r="BW16" s="56"/>
      <c r="BX16" s="110"/>
      <c r="BY16" s="56"/>
      <c r="BZ16" s="110"/>
      <c r="CA16" s="56"/>
      <c r="CB16" s="110"/>
      <c r="CC16" s="56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ht="33" customHeight="1" thickBot="1">
      <c r="A17" s="57" t="s">
        <v>144</v>
      </c>
      <c r="B17" s="119">
        <v>367007</v>
      </c>
      <c r="C17" s="119">
        <v>0</v>
      </c>
      <c r="D17" s="119">
        <v>0</v>
      </c>
      <c r="E17" s="119">
        <v>354940</v>
      </c>
      <c r="F17" s="119">
        <v>12067</v>
      </c>
      <c r="G17" s="119">
        <v>0</v>
      </c>
      <c r="H17" s="119">
        <v>0</v>
      </c>
      <c r="I17" s="119">
        <v>379358</v>
      </c>
      <c r="J17" s="119">
        <v>0</v>
      </c>
      <c r="K17" s="119">
        <v>379358</v>
      </c>
      <c r="L17" s="119">
        <v>291679</v>
      </c>
      <c r="M17" s="119">
        <v>13019</v>
      </c>
      <c r="N17" s="119">
        <v>74660</v>
      </c>
      <c r="O17" s="119">
        <v>0</v>
      </c>
      <c r="P17" s="119">
        <v>0</v>
      </c>
      <c r="Q17" s="119">
        <v>91651</v>
      </c>
      <c r="R17" s="119">
        <v>0</v>
      </c>
      <c r="S17" s="119">
        <v>0</v>
      </c>
      <c r="T17" s="119">
        <v>2221</v>
      </c>
      <c r="U17" s="119">
        <v>2473660</v>
      </c>
      <c r="V17" s="119">
        <v>71654</v>
      </c>
      <c r="W17" s="119">
        <v>2234669</v>
      </c>
      <c r="X17" s="119">
        <v>2232902</v>
      </c>
      <c r="Y17" s="119">
        <v>0</v>
      </c>
      <c r="Z17" s="119">
        <v>1767</v>
      </c>
      <c r="AA17" s="119">
        <v>0</v>
      </c>
      <c r="AB17" s="119">
        <v>0</v>
      </c>
      <c r="AC17" s="119">
        <v>74601</v>
      </c>
      <c r="AD17" s="119">
        <v>39652</v>
      </c>
      <c r="AE17" s="119">
        <v>34949</v>
      </c>
      <c r="AF17" s="119">
        <v>0</v>
      </c>
      <c r="AG17" s="119">
        <v>18447</v>
      </c>
      <c r="AH17" s="119">
        <v>0</v>
      </c>
      <c r="AI17" s="119">
        <v>18447</v>
      </c>
      <c r="AJ17" s="119">
        <v>24324</v>
      </c>
      <c r="AK17" s="119">
        <v>0</v>
      </c>
      <c r="AL17" s="119">
        <v>0</v>
      </c>
      <c r="AM17" s="119">
        <v>0</v>
      </c>
      <c r="AN17" s="119">
        <v>0</v>
      </c>
      <c r="AO17" s="119">
        <v>49965</v>
      </c>
      <c r="AP17" s="120">
        <f>'第３９表介護保険事業会計（1）'!B17-U17</f>
        <v>81070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19">
        <v>0</v>
      </c>
      <c r="AW17" s="119">
        <v>0</v>
      </c>
      <c r="AX17" s="119">
        <v>54482</v>
      </c>
      <c r="AY17" s="119">
        <v>4099</v>
      </c>
      <c r="AZ17" s="120">
        <f t="shared" si="0"/>
        <v>-54482</v>
      </c>
      <c r="BA17" s="119">
        <v>0</v>
      </c>
      <c r="BB17" s="119">
        <v>2178</v>
      </c>
      <c r="BC17" s="119">
        <v>110</v>
      </c>
      <c r="BD17" s="120">
        <f>BB17-BC17</f>
        <v>2068</v>
      </c>
      <c r="BE17" s="120">
        <f>BF17+AZ17+BD17</f>
        <v>28656</v>
      </c>
      <c r="BF17" s="120">
        <f>AP17-AS17+AT17+BA17</f>
        <v>81070</v>
      </c>
      <c r="BG17" s="120">
        <f>'第３９表介護保険事業会計 (2)'!C17</f>
        <v>0</v>
      </c>
      <c r="BH17" s="120">
        <f>J17</f>
        <v>0</v>
      </c>
      <c r="BI17" s="120">
        <f>AH17</f>
        <v>0</v>
      </c>
      <c r="BJ17" s="120">
        <f>BE17-BG17-BH17+BI17</f>
        <v>28656</v>
      </c>
      <c r="BK17" s="120">
        <f>BF17-BG17-BH17+BI17</f>
        <v>81070</v>
      </c>
      <c r="BL17" s="119">
        <v>32962</v>
      </c>
      <c r="BM17" s="119">
        <v>7</v>
      </c>
      <c r="BN17" s="119">
        <v>0</v>
      </c>
      <c r="BO17" s="55"/>
      <c r="BP17" s="110"/>
      <c r="BQ17" s="56"/>
      <c r="BR17" s="110"/>
      <c r="BS17" s="56"/>
      <c r="BT17" s="110"/>
      <c r="BU17" s="56"/>
      <c r="BV17" s="110"/>
      <c r="BW17" s="56"/>
      <c r="BX17" s="110"/>
      <c r="BY17" s="56"/>
      <c r="BZ17" s="110"/>
      <c r="CA17" s="56"/>
      <c r="CB17" s="110"/>
      <c r="CC17" s="56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ht="33" customHeight="1" thickBot="1" thickTop="1">
      <c r="A18" s="59" t="s">
        <v>81</v>
      </c>
      <c r="B18" s="123">
        <f aca="true" t="shared" si="8" ref="B18:AO18">SUM(B5:B17)</f>
        <v>18997946</v>
      </c>
      <c r="C18" s="123">
        <f t="shared" si="8"/>
        <v>0</v>
      </c>
      <c r="D18" s="123">
        <f t="shared" si="8"/>
        <v>0</v>
      </c>
      <c r="E18" s="123">
        <f t="shared" si="8"/>
        <v>18047609</v>
      </c>
      <c r="F18" s="123">
        <f t="shared" si="8"/>
        <v>950337</v>
      </c>
      <c r="G18" s="123">
        <f t="shared" si="8"/>
        <v>0</v>
      </c>
      <c r="H18" s="123">
        <f t="shared" si="8"/>
        <v>0</v>
      </c>
      <c r="I18" s="123">
        <f t="shared" si="8"/>
        <v>19115422</v>
      </c>
      <c r="J18" s="123">
        <f t="shared" si="8"/>
        <v>0</v>
      </c>
      <c r="K18" s="123">
        <f t="shared" si="8"/>
        <v>19115422</v>
      </c>
      <c r="L18" s="123">
        <f t="shared" si="8"/>
        <v>15172004</v>
      </c>
      <c r="M18" s="123">
        <f t="shared" si="8"/>
        <v>961184</v>
      </c>
      <c r="N18" s="123">
        <f t="shared" si="8"/>
        <v>2982234</v>
      </c>
      <c r="O18" s="123">
        <f t="shared" si="8"/>
        <v>0</v>
      </c>
      <c r="P18" s="123">
        <f t="shared" si="8"/>
        <v>447806</v>
      </c>
      <c r="Q18" s="123">
        <f t="shared" si="8"/>
        <v>4160075</v>
      </c>
      <c r="R18" s="123">
        <f t="shared" si="8"/>
        <v>0</v>
      </c>
      <c r="S18" s="123">
        <f t="shared" si="8"/>
        <v>0</v>
      </c>
      <c r="T18" s="123">
        <f t="shared" si="8"/>
        <v>56982</v>
      </c>
      <c r="U18" s="123">
        <f t="shared" si="8"/>
        <v>134550633</v>
      </c>
      <c r="V18" s="123">
        <f t="shared" si="8"/>
        <v>2830768</v>
      </c>
      <c r="W18" s="123">
        <f t="shared" si="8"/>
        <v>121634225</v>
      </c>
      <c r="X18" s="123">
        <f t="shared" si="8"/>
        <v>121262875</v>
      </c>
      <c r="Y18" s="123">
        <f t="shared" si="8"/>
        <v>259795</v>
      </c>
      <c r="Z18" s="123">
        <f t="shared" si="8"/>
        <v>111555</v>
      </c>
      <c r="AA18" s="123">
        <f t="shared" si="8"/>
        <v>0</v>
      </c>
      <c r="AB18" s="123">
        <f t="shared" si="8"/>
        <v>0</v>
      </c>
      <c r="AC18" s="123">
        <f t="shared" si="8"/>
        <v>5954970</v>
      </c>
      <c r="AD18" s="123">
        <f t="shared" si="8"/>
        <v>3552094</v>
      </c>
      <c r="AE18" s="123">
        <f t="shared" si="8"/>
        <v>2402876</v>
      </c>
      <c r="AF18" s="123">
        <f t="shared" si="8"/>
        <v>1065</v>
      </c>
      <c r="AG18" s="123">
        <f t="shared" si="8"/>
        <v>130939</v>
      </c>
      <c r="AH18" s="123">
        <f t="shared" si="8"/>
        <v>41702</v>
      </c>
      <c r="AI18" s="123">
        <f t="shared" si="8"/>
        <v>89237</v>
      </c>
      <c r="AJ18" s="123">
        <f t="shared" si="8"/>
        <v>1587856</v>
      </c>
      <c r="AK18" s="123">
        <f t="shared" si="8"/>
        <v>195343</v>
      </c>
      <c r="AL18" s="123">
        <f t="shared" si="8"/>
        <v>195343</v>
      </c>
      <c r="AM18" s="123">
        <f t="shared" si="8"/>
        <v>0</v>
      </c>
      <c r="AN18" s="123">
        <f t="shared" si="8"/>
        <v>0</v>
      </c>
      <c r="AO18" s="123">
        <f t="shared" si="8"/>
        <v>2215467</v>
      </c>
      <c r="AP18" s="108">
        <f>SUM(AP5:AP17)</f>
        <v>3187105</v>
      </c>
      <c r="AQ18" s="123">
        <f aca="true" t="shared" si="9" ref="AQ18:AY18">SUM(AQ5:AQ17)</f>
        <v>0</v>
      </c>
      <c r="AR18" s="123">
        <f t="shared" si="9"/>
        <v>1772</v>
      </c>
      <c r="AS18" s="123">
        <f t="shared" si="9"/>
        <v>1772</v>
      </c>
      <c r="AT18" s="123">
        <f t="shared" si="9"/>
        <v>0</v>
      </c>
      <c r="AU18" s="123">
        <f t="shared" si="9"/>
        <v>0</v>
      </c>
      <c r="AV18" s="123">
        <f t="shared" si="9"/>
        <v>4843</v>
      </c>
      <c r="AW18" s="123">
        <f t="shared" si="9"/>
        <v>0</v>
      </c>
      <c r="AX18" s="123">
        <f t="shared" si="9"/>
        <v>1219682</v>
      </c>
      <c r="AY18" s="123">
        <f t="shared" si="9"/>
        <v>132667</v>
      </c>
      <c r="AZ18" s="108">
        <f aca="true" t="shared" si="10" ref="AZ18:BN18">SUM(AZ5:AZ17)</f>
        <v>-1214839</v>
      </c>
      <c r="BA18" s="123">
        <f t="shared" si="10"/>
        <v>0</v>
      </c>
      <c r="BB18" s="123">
        <f t="shared" si="10"/>
        <v>265380</v>
      </c>
      <c r="BC18" s="123">
        <f t="shared" si="10"/>
        <v>353427</v>
      </c>
      <c r="BD18" s="108">
        <f t="shared" si="10"/>
        <v>-88047</v>
      </c>
      <c r="BE18" s="108">
        <f t="shared" si="10"/>
        <v>1882447</v>
      </c>
      <c r="BF18" s="108">
        <f t="shared" si="10"/>
        <v>3185333</v>
      </c>
      <c r="BG18" s="108">
        <f t="shared" si="10"/>
        <v>0</v>
      </c>
      <c r="BH18" s="108">
        <f t="shared" si="10"/>
        <v>0</v>
      </c>
      <c r="BI18" s="108">
        <f t="shared" si="10"/>
        <v>41702</v>
      </c>
      <c r="BJ18" s="108">
        <f t="shared" si="10"/>
        <v>1924149</v>
      </c>
      <c r="BK18" s="108">
        <f t="shared" si="10"/>
        <v>3227035</v>
      </c>
      <c r="BL18" s="123">
        <f t="shared" si="10"/>
        <v>1348255</v>
      </c>
      <c r="BM18" s="123">
        <f t="shared" si="10"/>
        <v>216</v>
      </c>
      <c r="BN18" s="123">
        <f t="shared" si="10"/>
        <v>181353</v>
      </c>
      <c r="BO18" s="55"/>
      <c r="BP18" s="111"/>
      <c r="BQ18" s="56"/>
      <c r="BR18" s="111"/>
      <c r="BS18" s="56"/>
      <c r="BT18" s="111"/>
      <c r="BU18" s="56"/>
      <c r="BV18" s="111"/>
      <c r="BW18" s="56"/>
      <c r="BX18" s="111"/>
      <c r="BY18" s="56"/>
      <c r="BZ18" s="111"/>
      <c r="CA18" s="56"/>
      <c r="CB18" s="111"/>
      <c r="CC18" s="56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ht="33" customHeight="1" thickTop="1">
      <c r="A19" s="57" t="s">
        <v>18</v>
      </c>
      <c r="B19" s="119">
        <v>203647</v>
      </c>
      <c r="C19" s="119">
        <v>0</v>
      </c>
      <c r="D19" s="119">
        <v>0</v>
      </c>
      <c r="E19" s="119">
        <v>197051</v>
      </c>
      <c r="F19" s="119">
        <v>6596</v>
      </c>
      <c r="G19" s="119">
        <v>0</v>
      </c>
      <c r="H19" s="119">
        <v>0</v>
      </c>
      <c r="I19" s="119">
        <v>221870</v>
      </c>
      <c r="J19" s="119">
        <v>0</v>
      </c>
      <c r="K19" s="119">
        <v>221870</v>
      </c>
      <c r="L19" s="119">
        <v>168843</v>
      </c>
      <c r="M19" s="119">
        <v>6214</v>
      </c>
      <c r="N19" s="119">
        <v>46813</v>
      </c>
      <c r="O19" s="119">
        <v>0</v>
      </c>
      <c r="P19" s="119">
        <v>0</v>
      </c>
      <c r="Q19" s="119">
        <v>52757</v>
      </c>
      <c r="R19" s="119">
        <v>0</v>
      </c>
      <c r="S19" s="119">
        <v>0</v>
      </c>
      <c r="T19" s="119">
        <v>3084</v>
      </c>
      <c r="U19" s="119">
        <v>1423962</v>
      </c>
      <c r="V19" s="119">
        <v>46512</v>
      </c>
      <c r="W19" s="119">
        <v>1301986</v>
      </c>
      <c r="X19" s="119">
        <v>1300812</v>
      </c>
      <c r="Y19" s="119">
        <v>0</v>
      </c>
      <c r="Z19" s="119">
        <v>1174</v>
      </c>
      <c r="AA19" s="119">
        <v>0</v>
      </c>
      <c r="AB19" s="119">
        <v>0</v>
      </c>
      <c r="AC19" s="119">
        <v>39567</v>
      </c>
      <c r="AD19" s="119">
        <v>27677</v>
      </c>
      <c r="AE19" s="119">
        <v>11890</v>
      </c>
      <c r="AF19" s="119">
        <v>0</v>
      </c>
      <c r="AG19" s="119">
        <v>7033</v>
      </c>
      <c r="AH19" s="119">
        <v>0</v>
      </c>
      <c r="AI19" s="119">
        <v>7033</v>
      </c>
      <c r="AJ19" s="119">
        <v>8381</v>
      </c>
      <c r="AK19" s="119">
        <v>3300</v>
      </c>
      <c r="AL19" s="119">
        <v>3300</v>
      </c>
      <c r="AM19" s="119">
        <v>0</v>
      </c>
      <c r="AN19" s="119">
        <v>0</v>
      </c>
      <c r="AO19" s="119">
        <v>17183</v>
      </c>
      <c r="AP19" s="120">
        <f>'第３９表介護保険事業会計（1）'!B19-U19</f>
        <v>62933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19">
        <v>0</v>
      </c>
      <c r="AW19" s="119">
        <v>0</v>
      </c>
      <c r="AX19" s="119">
        <v>14858</v>
      </c>
      <c r="AY19" s="119">
        <v>2522</v>
      </c>
      <c r="AZ19" s="120">
        <f aca="true" t="shared" si="11" ref="AZ19:AZ47">AV19-AX19</f>
        <v>-14858</v>
      </c>
      <c r="BA19" s="119">
        <v>0</v>
      </c>
      <c r="BB19" s="119">
        <v>2237</v>
      </c>
      <c r="BC19" s="119">
        <v>0</v>
      </c>
      <c r="BD19" s="120">
        <f aca="true" t="shared" si="12" ref="BD19:BD47">BB19-BC19</f>
        <v>2237</v>
      </c>
      <c r="BE19" s="120">
        <f aca="true" t="shared" si="13" ref="BE19:BE47">BF19+AZ19+BD19</f>
        <v>50312</v>
      </c>
      <c r="BF19" s="120">
        <f aca="true" t="shared" si="14" ref="BF19:BF47">AP19-AS19+AT19+BA19</f>
        <v>62933</v>
      </c>
      <c r="BG19" s="120">
        <f>'第３９表介護保険事業会計 (2)'!C19</f>
        <v>0</v>
      </c>
      <c r="BH19" s="120">
        <f aca="true" t="shared" si="15" ref="BH19:BH47">J19</f>
        <v>0</v>
      </c>
      <c r="BI19" s="120">
        <f aca="true" t="shared" si="16" ref="BI19:BI47">AH19</f>
        <v>0</v>
      </c>
      <c r="BJ19" s="120">
        <f aca="true" t="shared" si="17" ref="BJ19:BJ47">BE19-BG19-BH19+BI19</f>
        <v>50312</v>
      </c>
      <c r="BK19" s="120">
        <f aca="true" t="shared" si="18" ref="BK19:BK47">BF19-BG19-BH19+BI19</f>
        <v>62933</v>
      </c>
      <c r="BL19" s="119">
        <v>28222</v>
      </c>
      <c r="BM19" s="119">
        <v>4</v>
      </c>
      <c r="BN19" s="119">
        <v>781</v>
      </c>
      <c r="BO19" s="55"/>
      <c r="BP19" s="110"/>
      <c r="BQ19" s="56"/>
      <c r="BR19" s="110"/>
      <c r="BS19" s="56"/>
      <c r="BT19" s="110"/>
      <c r="BU19" s="56"/>
      <c r="BV19" s="110"/>
      <c r="BW19" s="56"/>
      <c r="BX19" s="110"/>
      <c r="BY19" s="56"/>
      <c r="BZ19" s="110"/>
      <c r="CA19" s="56"/>
      <c r="CB19" s="110"/>
      <c r="CC19" s="56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ht="33" customHeight="1">
      <c r="A20" s="57" t="s">
        <v>19</v>
      </c>
      <c r="B20" s="119">
        <v>156012</v>
      </c>
      <c r="C20" s="119">
        <v>0</v>
      </c>
      <c r="D20" s="119">
        <v>0</v>
      </c>
      <c r="E20" s="119">
        <v>147845</v>
      </c>
      <c r="F20" s="119">
        <v>8167</v>
      </c>
      <c r="G20" s="119">
        <v>0</v>
      </c>
      <c r="H20" s="119">
        <v>0</v>
      </c>
      <c r="I20" s="119">
        <v>181945</v>
      </c>
      <c r="J20" s="119">
        <v>0</v>
      </c>
      <c r="K20" s="119">
        <v>181945</v>
      </c>
      <c r="L20" s="119">
        <v>127691</v>
      </c>
      <c r="M20" s="119">
        <v>7764</v>
      </c>
      <c r="N20" s="119">
        <v>46490</v>
      </c>
      <c r="O20" s="119">
        <v>0</v>
      </c>
      <c r="P20" s="119">
        <v>0</v>
      </c>
      <c r="Q20" s="119">
        <v>26362</v>
      </c>
      <c r="R20" s="119">
        <v>0</v>
      </c>
      <c r="S20" s="119">
        <v>0</v>
      </c>
      <c r="T20" s="119">
        <v>5809</v>
      </c>
      <c r="U20" s="119">
        <v>1079819</v>
      </c>
      <c r="V20" s="119">
        <v>43840</v>
      </c>
      <c r="W20" s="119">
        <v>971216</v>
      </c>
      <c r="X20" s="119">
        <v>970281</v>
      </c>
      <c r="Y20" s="119">
        <v>0</v>
      </c>
      <c r="Z20" s="119">
        <v>935</v>
      </c>
      <c r="AA20" s="119">
        <v>0</v>
      </c>
      <c r="AB20" s="119">
        <v>0</v>
      </c>
      <c r="AC20" s="119">
        <v>49444</v>
      </c>
      <c r="AD20" s="119">
        <v>26779</v>
      </c>
      <c r="AE20" s="119">
        <v>22665</v>
      </c>
      <c r="AF20" s="119">
        <v>0</v>
      </c>
      <c r="AG20" s="119">
        <v>2922</v>
      </c>
      <c r="AH20" s="119">
        <v>0</v>
      </c>
      <c r="AI20" s="119">
        <v>2922</v>
      </c>
      <c r="AJ20" s="119">
        <v>572</v>
      </c>
      <c r="AK20" s="119">
        <v>0</v>
      </c>
      <c r="AL20" s="119">
        <v>0</v>
      </c>
      <c r="AM20" s="119">
        <v>0</v>
      </c>
      <c r="AN20" s="119">
        <v>0</v>
      </c>
      <c r="AO20" s="119">
        <v>11825</v>
      </c>
      <c r="AP20" s="120">
        <f>'第３９表介護保険事業会計（1）'!B20-U20</f>
        <v>58588</v>
      </c>
      <c r="AQ20" s="119">
        <v>0</v>
      </c>
      <c r="AR20" s="119">
        <v>0</v>
      </c>
      <c r="AS20" s="119">
        <v>0</v>
      </c>
      <c r="AT20" s="119">
        <v>0</v>
      </c>
      <c r="AU20" s="119">
        <v>0</v>
      </c>
      <c r="AV20" s="119">
        <v>407</v>
      </c>
      <c r="AW20" s="119">
        <v>407</v>
      </c>
      <c r="AX20" s="119">
        <v>17282</v>
      </c>
      <c r="AY20" s="119">
        <v>2567</v>
      </c>
      <c r="AZ20" s="120">
        <f t="shared" si="11"/>
        <v>-16875</v>
      </c>
      <c r="BA20" s="119">
        <v>0</v>
      </c>
      <c r="BB20" s="119">
        <v>756</v>
      </c>
      <c r="BC20" s="119">
        <v>498</v>
      </c>
      <c r="BD20" s="120">
        <f t="shared" si="12"/>
        <v>258</v>
      </c>
      <c r="BE20" s="120">
        <f t="shared" si="13"/>
        <v>41971</v>
      </c>
      <c r="BF20" s="120">
        <f t="shared" si="14"/>
        <v>58588</v>
      </c>
      <c r="BG20" s="120">
        <f>'第３９表介護保険事業会計 (2)'!C20</f>
        <v>0</v>
      </c>
      <c r="BH20" s="120">
        <f t="shared" si="15"/>
        <v>0</v>
      </c>
      <c r="BI20" s="120">
        <f t="shared" si="16"/>
        <v>0</v>
      </c>
      <c r="BJ20" s="120">
        <f t="shared" si="17"/>
        <v>41971</v>
      </c>
      <c r="BK20" s="120">
        <f t="shared" si="18"/>
        <v>58588</v>
      </c>
      <c r="BL20" s="119">
        <v>29403</v>
      </c>
      <c r="BM20" s="119">
        <v>6</v>
      </c>
      <c r="BN20" s="119">
        <v>0</v>
      </c>
      <c r="BO20" s="55"/>
      <c r="BP20" s="110"/>
      <c r="BQ20" s="56"/>
      <c r="BR20" s="110"/>
      <c r="BS20" s="56"/>
      <c r="BT20" s="110"/>
      <c r="BU20" s="56"/>
      <c r="BV20" s="110"/>
      <c r="BW20" s="56"/>
      <c r="BX20" s="110"/>
      <c r="BY20" s="56"/>
      <c r="BZ20" s="110"/>
      <c r="CA20" s="56"/>
      <c r="CB20" s="110"/>
      <c r="CC20" s="56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ht="33" customHeight="1">
      <c r="A21" s="57" t="s">
        <v>20</v>
      </c>
      <c r="B21" s="119">
        <v>265285</v>
      </c>
      <c r="C21" s="119">
        <v>0</v>
      </c>
      <c r="D21" s="119">
        <v>0</v>
      </c>
      <c r="E21" s="119">
        <v>250884</v>
      </c>
      <c r="F21" s="119">
        <v>14401</v>
      </c>
      <c r="G21" s="119">
        <v>0</v>
      </c>
      <c r="H21" s="119">
        <v>0</v>
      </c>
      <c r="I21" s="119">
        <v>280934</v>
      </c>
      <c r="J21" s="119">
        <v>0</v>
      </c>
      <c r="K21" s="119">
        <v>280934</v>
      </c>
      <c r="L21" s="119">
        <v>216670</v>
      </c>
      <c r="M21" s="119">
        <v>15134</v>
      </c>
      <c r="N21" s="119">
        <v>49130</v>
      </c>
      <c r="O21" s="119">
        <v>0</v>
      </c>
      <c r="P21" s="119">
        <v>12983</v>
      </c>
      <c r="Q21" s="119">
        <v>37520</v>
      </c>
      <c r="R21" s="119">
        <v>0</v>
      </c>
      <c r="S21" s="119">
        <v>0</v>
      </c>
      <c r="T21" s="119">
        <v>791</v>
      </c>
      <c r="U21" s="119">
        <v>1863228</v>
      </c>
      <c r="V21" s="119">
        <v>47390</v>
      </c>
      <c r="W21" s="119">
        <v>1706068</v>
      </c>
      <c r="X21" s="119">
        <v>1701204</v>
      </c>
      <c r="Y21" s="119">
        <v>3340</v>
      </c>
      <c r="Z21" s="119">
        <v>1524</v>
      </c>
      <c r="AA21" s="119">
        <v>0</v>
      </c>
      <c r="AB21" s="119">
        <v>0</v>
      </c>
      <c r="AC21" s="119">
        <v>81666</v>
      </c>
      <c r="AD21" s="119">
        <v>41534</v>
      </c>
      <c r="AE21" s="119">
        <v>40132</v>
      </c>
      <c r="AF21" s="119">
        <v>0</v>
      </c>
      <c r="AG21" s="119">
        <v>0</v>
      </c>
      <c r="AH21" s="119">
        <v>0</v>
      </c>
      <c r="AI21" s="119">
        <v>0</v>
      </c>
      <c r="AJ21" s="119">
        <v>5</v>
      </c>
      <c r="AK21" s="119">
        <v>0</v>
      </c>
      <c r="AL21" s="119">
        <v>0</v>
      </c>
      <c r="AM21" s="119">
        <v>0</v>
      </c>
      <c r="AN21" s="119">
        <v>0</v>
      </c>
      <c r="AO21" s="119">
        <v>28099</v>
      </c>
      <c r="AP21" s="120">
        <f>'第３９表介護保険事業会計（1）'!B21-U21</f>
        <v>63679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19">
        <v>21439</v>
      </c>
      <c r="AW21" s="119">
        <v>9043</v>
      </c>
      <c r="AX21" s="119">
        <v>0</v>
      </c>
      <c r="AY21" s="119">
        <v>0</v>
      </c>
      <c r="AZ21" s="120">
        <f t="shared" si="11"/>
        <v>21439</v>
      </c>
      <c r="BA21" s="119">
        <v>0</v>
      </c>
      <c r="BB21" s="119">
        <v>468</v>
      </c>
      <c r="BC21" s="119">
        <v>0</v>
      </c>
      <c r="BD21" s="120">
        <f t="shared" si="12"/>
        <v>468</v>
      </c>
      <c r="BE21" s="120">
        <f t="shared" si="13"/>
        <v>85586</v>
      </c>
      <c r="BF21" s="120">
        <f t="shared" si="14"/>
        <v>63679</v>
      </c>
      <c r="BG21" s="120">
        <f>'第３９表介護保険事業会計 (2)'!C21</f>
        <v>0</v>
      </c>
      <c r="BH21" s="120">
        <f t="shared" si="15"/>
        <v>0</v>
      </c>
      <c r="BI21" s="120">
        <f t="shared" si="16"/>
        <v>0</v>
      </c>
      <c r="BJ21" s="120">
        <f t="shared" si="17"/>
        <v>85586</v>
      </c>
      <c r="BK21" s="120">
        <f t="shared" si="18"/>
        <v>63679</v>
      </c>
      <c r="BL21" s="119">
        <v>30066</v>
      </c>
      <c r="BM21" s="119">
        <v>3</v>
      </c>
      <c r="BN21" s="119">
        <v>2120</v>
      </c>
      <c r="BO21" s="55"/>
      <c r="BP21" s="110"/>
      <c r="BQ21" s="56"/>
      <c r="BR21" s="110"/>
      <c r="BS21" s="56"/>
      <c r="BT21" s="110"/>
      <c r="BU21" s="56"/>
      <c r="BV21" s="110"/>
      <c r="BW21" s="56"/>
      <c r="BX21" s="110"/>
      <c r="BY21" s="56"/>
      <c r="BZ21" s="110"/>
      <c r="CA21" s="56"/>
      <c r="CB21" s="110"/>
      <c r="CC21" s="56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ht="33" customHeight="1">
      <c r="A22" s="57" t="s">
        <v>21</v>
      </c>
      <c r="B22" s="119">
        <v>101707</v>
      </c>
      <c r="C22" s="119">
        <v>0</v>
      </c>
      <c r="D22" s="119">
        <v>0</v>
      </c>
      <c r="E22" s="119">
        <v>97706</v>
      </c>
      <c r="F22" s="119">
        <v>4001</v>
      </c>
      <c r="G22" s="119">
        <v>0</v>
      </c>
      <c r="H22" s="119">
        <v>0</v>
      </c>
      <c r="I22" s="119">
        <v>115493</v>
      </c>
      <c r="J22" s="119">
        <v>0</v>
      </c>
      <c r="K22" s="119">
        <v>115493</v>
      </c>
      <c r="L22" s="119">
        <v>86250</v>
      </c>
      <c r="M22" s="119">
        <v>4214</v>
      </c>
      <c r="N22" s="119">
        <v>25029</v>
      </c>
      <c r="O22" s="119">
        <v>0</v>
      </c>
      <c r="P22" s="119">
        <v>15000</v>
      </c>
      <c r="Q22" s="119">
        <v>10078</v>
      </c>
      <c r="R22" s="119">
        <v>0</v>
      </c>
      <c r="S22" s="119">
        <v>0</v>
      </c>
      <c r="T22" s="119">
        <v>16</v>
      </c>
      <c r="U22" s="119">
        <v>687835</v>
      </c>
      <c r="V22" s="119">
        <v>15105</v>
      </c>
      <c r="W22" s="119">
        <v>617573</v>
      </c>
      <c r="X22" s="119">
        <v>617104</v>
      </c>
      <c r="Y22" s="119">
        <v>0</v>
      </c>
      <c r="Z22" s="119">
        <v>469</v>
      </c>
      <c r="AA22" s="119">
        <v>0</v>
      </c>
      <c r="AB22" s="119">
        <v>0</v>
      </c>
      <c r="AC22" s="119">
        <v>27141</v>
      </c>
      <c r="AD22" s="119">
        <v>6845</v>
      </c>
      <c r="AE22" s="119">
        <v>20296</v>
      </c>
      <c r="AF22" s="119">
        <v>0</v>
      </c>
      <c r="AG22" s="119">
        <v>11685</v>
      </c>
      <c r="AH22" s="119">
        <v>0</v>
      </c>
      <c r="AI22" s="119">
        <v>11685</v>
      </c>
      <c r="AJ22" s="119">
        <v>9</v>
      </c>
      <c r="AK22" s="119">
        <v>0</v>
      </c>
      <c r="AL22" s="119">
        <v>0</v>
      </c>
      <c r="AM22" s="119">
        <v>0</v>
      </c>
      <c r="AN22" s="119">
        <v>0</v>
      </c>
      <c r="AO22" s="119">
        <v>16322</v>
      </c>
      <c r="AP22" s="120">
        <f>'第３９表介護保険事業会計（1）'!B22-U22</f>
        <v>6797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2655</v>
      </c>
      <c r="AW22" s="119">
        <v>2655</v>
      </c>
      <c r="AX22" s="119">
        <v>7064</v>
      </c>
      <c r="AY22" s="119">
        <v>391</v>
      </c>
      <c r="AZ22" s="120">
        <f t="shared" si="11"/>
        <v>-4409</v>
      </c>
      <c r="BA22" s="119">
        <v>0</v>
      </c>
      <c r="BB22" s="119">
        <v>2184</v>
      </c>
      <c r="BC22" s="119">
        <v>0</v>
      </c>
      <c r="BD22" s="120">
        <f t="shared" si="12"/>
        <v>2184</v>
      </c>
      <c r="BE22" s="120">
        <f t="shared" si="13"/>
        <v>4572</v>
      </c>
      <c r="BF22" s="120">
        <f t="shared" si="14"/>
        <v>6797</v>
      </c>
      <c r="BG22" s="120">
        <f>'第３９表介護保険事業会計 (2)'!C22</f>
        <v>0</v>
      </c>
      <c r="BH22" s="120">
        <f t="shared" si="15"/>
        <v>0</v>
      </c>
      <c r="BI22" s="120">
        <f t="shared" si="16"/>
        <v>0</v>
      </c>
      <c r="BJ22" s="120">
        <f t="shared" si="17"/>
        <v>4572</v>
      </c>
      <c r="BK22" s="120">
        <f t="shared" si="18"/>
        <v>6797</v>
      </c>
      <c r="BL22" s="119">
        <v>25836</v>
      </c>
      <c r="BM22" s="119">
        <v>3</v>
      </c>
      <c r="BN22" s="119">
        <v>0</v>
      </c>
      <c r="BO22" s="55"/>
      <c r="BP22" s="110"/>
      <c r="BQ22" s="56"/>
      <c r="BR22" s="110"/>
      <c r="BS22" s="56"/>
      <c r="BT22" s="110"/>
      <c r="BU22" s="56"/>
      <c r="BV22" s="110"/>
      <c r="BW22" s="56"/>
      <c r="BX22" s="110"/>
      <c r="BY22" s="56"/>
      <c r="BZ22" s="110"/>
      <c r="CA22" s="56"/>
      <c r="CB22" s="110"/>
      <c r="CC22" s="56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79" customFormat="1" ht="33" customHeight="1">
      <c r="A23" s="57" t="s">
        <v>22</v>
      </c>
      <c r="B23" s="119">
        <v>145892</v>
      </c>
      <c r="C23" s="119">
        <v>0</v>
      </c>
      <c r="D23" s="119">
        <v>0</v>
      </c>
      <c r="E23" s="119">
        <v>139551</v>
      </c>
      <c r="F23" s="119">
        <v>6341</v>
      </c>
      <c r="G23" s="119">
        <v>0</v>
      </c>
      <c r="H23" s="119">
        <v>0</v>
      </c>
      <c r="I23" s="119">
        <v>151671</v>
      </c>
      <c r="J23" s="119">
        <v>0</v>
      </c>
      <c r="K23" s="119">
        <v>151671</v>
      </c>
      <c r="L23" s="119">
        <v>113375</v>
      </c>
      <c r="M23" s="119">
        <v>5992</v>
      </c>
      <c r="N23" s="119">
        <v>32304</v>
      </c>
      <c r="O23" s="119">
        <v>0</v>
      </c>
      <c r="P23" s="119">
        <v>22513</v>
      </c>
      <c r="Q23" s="119">
        <v>16720</v>
      </c>
      <c r="R23" s="119">
        <v>15000</v>
      </c>
      <c r="S23" s="119">
        <v>15000</v>
      </c>
      <c r="T23" s="119">
        <v>1111</v>
      </c>
      <c r="U23" s="119">
        <v>1008610</v>
      </c>
      <c r="V23" s="119">
        <v>32989</v>
      </c>
      <c r="W23" s="119">
        <v>906798</v>
      </c>
      <c r="X23" s="119">
        <v>906116</v>
      </c>
      <c r="Y23" s="119">
        <v>0</v>
      </c>
      <c r="Z23" s="119">
        <v>682</v>
      </c>
      <c r="AA23" s="119">
        <v>0</v>
      </c>
      <c r="AB23" s="119">
        <v>0</v>
      </c>
      <c r="AC23" s="119">
        <v>42174</v>
      </c>
      <c r="AD23" s="119">
        <v>27805</v>
      </c>
      <c r="AE23" s="119">
        <v>14369</v>
      </c>
      <c r="AF23" s="119">
        <v>0</v>
      </c>
      <c r="AG23" s="119">
        <v>3436</v>
      </c>
      <c r="AH23" s="119">
        <v>0</v>
      </c>
      <c r="AI23" s="119">
        <v>3436</v>
      </c>
      <c r="AJ23" s="119">
        <v>8</v>
      </c>
      <c r="AK23" s="119">
        <v>0</v>
      </c>
      <c r="AL23" s="119">
        <v>0</v>
      </c>
      <c r="AM23" s="119">
        <v>0</v>
      </c>
      <c r="AN23" s="119">
        <v>0</v>
      </c>
      <c r="AO23" s="119">
        <v>23205</v>
      </c>
      <c r="AP23" s="120">
        <f>'第３９表介護保険事業会計（1）'!B23-U23</f>
        <v>14563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19">
        <v>1261</v>
      </c>
      <c r="AW23" s="119">
        <v>1261</v>
      </c>
      <c r="AX23" s="119">
        <v>6816</v>
      </c>
      <c r="AY23" s="119">
        <v>0</v>
      </c>
      <c r="AZ23" s="120">
        <f t="shared" si="11"/>
        <v>-5555</v>
      </c>
      <c r="BA23" s="119">
        <v>0</v>
      </c>
      <c r="BB23" s="119">
        <v>756</v>
      </c>
      <c r="BC23" s="119">
        <v>333</v>
      </c>
      <c r="BD23" s="120">
        <f t="shared" si="12"/>
        <v>423</v>
      </c>
      <c r="BE23" s="120">
        <f t="shared" si="13"/>
        <v>9431</v>
      </c>
      <c r="BF23" s="120">
        <f t="shared" si="14"/>
        <v>14563</v>
      </c>
      <c r="BG23" s="120">
        <f>'第３９表介護保険事業会計 (2)'!C23</f>
        <v>0</v>
      </c>
      <c r="BH23" s="120">
        <f t="shared" si="15"/>
        <v>0</v>
      </c>
      <c r="BI23" s="120">
        <f t="shared" si="16"/>
        <v>0</v>
      </c>
      <c r="BJ23" s="120">
        <f t="shared" si="17"/>
        <v>9431</v>
      </c>
      <c r="BK23" s="120">
        <f t="shared" si="18"/>
        <v>14563</v>
      </c>
      <c r="BL23" s="119">
        <v>20903</v>
      </c>
      <c r="BM23" s="119">
        <v>3</v>
      </c>
      <c r="BN23" s="119">
        <v>0</v>
      </c>
      <c r="BO23" s="77"/>
      <c r="BP23" s="110"/>
      <c r="BQ23" s="78"/>
      <c r="BR23" s="110"/>
      <c r="BS23" s="78"/>
      <c r="BT23" s="110"/>
      <c r="BU23" s="78"/>
      <c r="BV23" s="110"/>
      <c r="BW23" s="78"/>
      <c r="BX23" s="110"/>
      <c r="BY23" s="78"/>
      <c r="BZ23" s="110"/>
      <c r="CA23" s="78"/>
      <c r="CB23" s="110"/>
      <c r="CC23" s="78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ht="33" customHeight="1">
      <c r="A24" s="54" t="s">
        <v>23</v>
      </c>
      <c r="B24" s="117">
        <v>103176</v>
      </c>
      <c r="C24" s="117">
        <v>0</v>
      </c>
      <c r="D24" s="117">
        <v>0</v>
      </c>
      <c r="E24" s="117">
        <v>99582</v>
      </c>
      <c r="F24" s="117">
        <v>3594</v>
      </c>
      <c r="G24" s="117">
        <v>0</v>
      </c>
      <c r="H24" s="117">
        <v>0</v>
      </c>
      <c r="I24" s="117">
        <v>103587</v>
      </c>
      <c r="J24" s="117">
        <v>0</v>
      </c>
      <c r="K24" s="117">
        <v>103587</v>
      </c>
      <c r="L24" s="117">
        <v>79280</v>
      </c>
      <c r="M24" s="117">
        <v>4230</v>
      </c>
      <c r="N24" s="117">
        <v>20077</v>
      </c>
      <c r="O24" s="117">
        <v>0</v>
      </c>
      <c r="P24" s="117">
        <v>20971</v>
      </c>
      <c r="Q24" s="117">
        <v>11893</v>
      </c>
      <c r="R24" s="117">
        <v>0</v>
      </c>
      <c r="S24" s="117">
        <v>0</v>
      </c>
      <c r="T24" s="117">
        <v>25</v>
      </c>
      <c r="U24" s="117">
        <v>671180</v>
      </c>
      <c r="V24" s="117">
        <v>19424</v>
      </c>
      <c r="W24" s="117">
        <v>605370</v>
      </c>
      <c r="X24" s="117">
        <v>604975</v>
      </c>
      <c r="Y24" s="117">
        <v>0</v>
      </c>
      <c r="Z24" s="117">
        <v>395</v>
      </c>
      <c r="AA24" s="117">
        <v>0</v>
      </c>
      <c r="AB24" s="117">
        <v>0</v>
      </c>
      <c r="AC24" s="117">
        <v>25462</v>
      </c>
      <c r="AD24" s="117">
        <v>17612</v>
      </c>
      <c r="AE24" s="117">
        <v>7850</v>
      </c>
      <c r="AF24" s="117">
        <v>0</v>
      </c>
      <c r="AG24" s="117">
        <v>6393</v>
      </c>
      <c r="AH24" s="117">
        <v>0</v>
      </c>
      <c r="AI24" s="117">
        <v>6393</v>
      </c>
      <c r="AJ24" s="117">
        <v>3</v>
      </c>
      <c r="AK24" s="117">
        <v>0</v>
      </c>
      <c r="AL24" s="117">
        <v>0</v>
      </c>
      <c r="AM24" s="117">
        <v>0</v>
      </c>
      <c r="AN24" s="117">
        <v>0</v>
      </c>
      <c r="AO24" s="117">
        <v>14528</v>
      </c>
      <c r="AP24" s="118">
        <f>'第３９表介護保険事業会計（1）'!B24-U24</f>
        <v>7553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17">
        <v>0</v>
      </c>
      <c r="AW24" s="117">
        <v>0</v>
      </c>
      <c r="AX24" s="117">
        <v>0</v>
      </c>
      <c r="AY24" s="117">
        <v>0</v>
      </c>
      <c r="AZ24" s="118">
        <f t="shared" si="11"/>
        <v>0</v>
      </c>
      <c r="BA24" s="117">
        <v>0</v>
      </c>
      <c r="BB24" s="117">
        <v>0</v>
      </c>
      <c r="BC24" s="117">
        <v>0</v>
      </c>
      <c r="BD24" s="118">
        <f t="shared" si="12"/>
        <v>0</v>
      </c>
      <c r="BE24" s="118">
        <f t="shared" si="13"/>
        <v>7553</v>
      </c>
      <c r="BF24" s="118">
        <f t="shared" si="14"/>
        <v>7553</v>
      </c>
      <c r="BG24" s="118">
        <f>'第３９表介護保険事業会計 (2)'!C24</f>
        <v>0</v>
      </c>
      <c r="BH24" s="118">
        <f t="shared" si="15"/>
        <v>0</v>
      </c>
      <c r="BI24" s="118">
        <f t="shared" si="16"/>
        <v>0</v>
      </c>
      <c r="BJ24" s="118">
        <f t="shared" si="17"/>
        <v>7553</v>
      </c>
      <c r="BK24" s="118">
        <f t="shared" si="18"/>
        <v>7553</v>
      </c>
      <c r="BL24" s="117">
        <v>11944</v>
      </c>
      <c r="BM24" s="117">
        <v>2</v>
      </c>
      <c r="BN24" s="117">
        <v>0</v>
      </c>
      <c r="BO24" s="55"/>
      <c r="BP24" s="110"/>
      <c r="BQ24" s="56"/>
      <c r="BR24" s="110"/>
      <c r="BS24" s="56"/>
      <c r="BT24" s="110"/>
      <c r="BU24" s="56"/>
      <c r="BV24" s="110"/>
      <c r="BW24" s="56"/>
      <c r="BX24" s="110"/>
      <c r="BY24" s="56"/>
      <c r="BZ24" s="110"/>
      <c r="CA24" s="56"/>
      <c r="CB24" s="110"/>
      <c r="CC24" s="56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ht="33" customHeight="1">
      <c r="A25" s="57" t="s">
        <v>24</v>
      </c>
      <c r="B25" s="119">
        <v>123605</v>
      </c>
      <c r="C25" s="119">
        <v>0</v>
      </c>
      <c r="D25" s="119">
        <v>0</v>
      </c>
      <c r="E25" s="119">
        <v>117600</v>
      </c>
      <c r="F25" s="119">
        <v>6005</v>
      </c>
      <c r="G25" s="119">
        <v>0</v>
      </c>
      <c r="H25" s="119">
        <v>0</v>
      </c>
      <c r="I25" s="119">
        <v>131854</v>
      </c>
      <c r="J25" s="119">
        <v>0</v>
      </c>
      <c r="K25" s="119">
        <v>131854</v>
      </c>
      <c r="L25" s="119">
        <v>93408</v>
      </c>
      <c r="M25" s="119">
        <v>5708</v>
      </c>
      <c r="N25" s="119">
        <v>32738</v>
      </c>
      <c r="O25" s="119">
        <v>0</v>
      </c>
      <c r="P25" s="119">
        <v>0</v>
      </c>
      <c r="Q25" s="119">
        <v>42001</v>
      </c>
      <c r="R25" s="119">
        <v>0</v>
      </c>
      <c r="S25" s="119">
        <v>0</v>
      </c>
      <c r="T25" s="119">
        <v>1247</v>
      </c>
      <c r="U25" s="119">
        <v>832650</v>
      </c>
      <c r="V25" s="119">
        <v>33433</v>
      </c>
      <c r="W25" s="119">
        <v>747269</v>
      </c>
      <c r="X25" s="119">
        <v>746753</v>
      </c>
      <c r="Y25" s="119">
        <v>0</v>
      </c>
      <c r="Z25" s="119">
        <v>516</v>
      </c>
      <c r="AA25" s="119">
        <v>0</v>
      </c>
      <c r="AB25" s="119">
        <v>0</v>
      </c>
      <c r="AC25" s="119">
        <v>37137</v>
      </c>
      <c r="AD25" s="119">
        <v>28599</v>
      </c>
      <c r="AE25" s="119">
        <v>8538</v>
      </c>
      <c r="AF25" s="119">
        <v>0</v>
      </c>
      <c r="AG25" s="119">
        <v>2400</v>
      </c>
      <c r="AH25" s="119">
        <v>0</v>
      </c>
      <c r="AI25" s="119">
        <v>2400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12411</v>
      </c>
      <c r="AP25" s="120">
        <f>'第３９表介護保険事業会計（1）'!B25-U25</f>
        <v>23658</v>
      </c>
      <c r="AQ25" s="119">
        <v>0</v>
      </c>
      <c r="AR25" s="119">
        <v>0</v>
      </c>
      <c r="AS25" s="119">
        <v>0</v>
      </c>
      <c r="AT25" s="119">
        <v>0</v>
      </c>
      <c r="AU25" s="119">
        <v>0</v>
      </c>
      <c r="AV25" s="119">
        <v>67</v>
      </c>
      <c r="AW25" s="119">
        <v>67</v>
      </c>
      <c r="AX25" s="119">
        <v>6411</v>
      </c>
      <c r="AY25" s="119">
        <v>1154</v>
      </c>
      <c r="AZ25" s="120">
        <f t="shared" si="11"/>
        <v>-6344</v>
      </c>
      <c r="BA25" s="119">
        <v>0</v>
      </c>
      <c r="BB25" s="119">
        <v>2155</v>
      </c>
      <c r="BC25" s="119">
        <v>5236</v>
      </c>
      <c r="BD25" s="120">
        <f t="shared" si="12"/>
        <v>-3081</v>
      </c>
      <c r="BE25" s="120">
        <f t="shared" si="13"/>
        <v>14233</v>
      </c>
      <c r="BF25" s="120">
        <f t="shared" si="14"/>
        <v>23658</v>
      </c>
      <c r="BG25" s="120">
        <f>'第３９表介護保険事業会計 (2)'!C25</f>
        <v>0</v>
      </c>
      <c r="BH25" s="120">
        <f t="shared" si="15"/>
        <v>0</v>
      </c>
      <c r="BI25" s="120">
        <f t="shared" si="16"/>
        <v>0</v>
      </c>
      <c r="BJ25" s="120">
        <f t="shared" si="17"/>
        <v>14233</v>
      </c>
      <c r="BK25" s="120">
        <f t="shared" si="18"/>
        <v>23658</v>
      </c>
      <c r="BL25" s="119">
        <v>24676</v>
      </c>
      <c r="BM25" s="119">
        <v>4</v>
      </c>
      <c r="BN25" s="119">
        <v>264</v>
      </c>
      <c r="BO25" s="55"/>
      <c r="BP25" s="110"/>
      <c r="BQ25" s="56"/>
      <c r="BR25" s="110"/>
      <c r="BS25" s="56"/>
      <c r="BT25" s="110"/>
      <c r="BU25" s="56"/>
      <c r="BV25" s="110"/>
      <c r="BW25" s="56"/>
      <c r="BX25" s="110"/>
      <c r="BY25" s="56"/>
      <c r="BZ25" s="110"/>
      <c r="CA25" s="56"/>
      <c r="CB25" s="110"/>
      <c r="CC25" s="56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33" customHeight="1">
      <c r="A26" s="57" t="s">
        <v>25</v>
      </c>
      <c r="B26" s="119">
        <v>10642</v>
      </c>
      <c r="C26" s="119">
        <v>0</v>
      </c>
      <c r="D26" s="119">
        <v>0</v>
      </c>
      <c r="E26" s="119">
        <v>10065</v>
      </c>
      <c r="F26" s="119">
        <v>577</v>
      </c>
      <c r="G26" s="119">
        <v>0</v>
      </c>
      <c r="H26" s="119">
        <v>0</v>
      </c>
      <c r="I26" s="119">
        <v>14179</v>
      </c>
      <c r="J26" s="119">
        <v>0</v>
      </c>
      <c r="K26" s="119">
        <v>14179</v>
      </c>
      <c r="L26" s="119">
        <v>7372</v>
      </c>
      <c r="M26" s="119">
        <v>593</v>
      </c>
      <c r="N26" s="119">
        <v>6214</v>
      </c>
      <c r="O26" s="119">
        <v>0</v>
      </c>
      <c r="P26" s="119">
        <v>2625</v>
      </c>
      <c r="Q26" s="119">
        <v>3846</v>
      </c>
      <c r="R26" s="119">
        <v>0</v>
      </c>
      <c r="S26" s="119">
        <v>0</v>
      </c>
      <c r="T26" s="119">
        <v>16</v>
      </c>
      <c r="U26" s="119">
        <v>71554</v>
      </c>
      <c r="V26" s="119">
        <v>6970</v>
      </c>
      <c r="W26" s="119">
        <v>58974</v>
      </c>
      <c r="X26" s="119">
        <v>58946</v>
      </c>
      <c r="Y26" s="119">
        <v>0</v>
      </c>
      <c r="Z26" s="119">
        <v>28</v>
      </c>
      <c r="AA26" s="119">
        <v>0</v>
      </c>
      <c r="AB26" s="119">
        <v>0</v>
      </c>
      <c r="AC26" s="119">
        <v>3950</v>
      </c>
      <c r="AD26" s="119">
        <v>2528</v>
      </c>
      <c r="AE26" s="119">
        <v>1422</v>
      </c>
      <c r="AF26" s="119">
        <v>0</v>
      </c>
      <c r="AG26" s="119">
        <v>0</v>
      </c>
      <c r="AH26" s="119">
        <v>0</v>
      </c>
      <c r="AI26" s="119">
        <v>0</v>
      </c>
      <c r="AJ26" s="119">
        <v>6</v>
      </c>
      <c r="AK26" s="119">
        <v>0</v>
      </c>
      <c r="AL26" s="119">
        <v>0</v>
      </c>
      <c r="AM26" s="119">
        <v>0</v>
      </c>
      <c r="AN26" s="119">
        <v>0</v>
      </c>
      <c r="AO26" s="119">
        <v>1654</v>
      </c>
      <c r="AP26" s="120">
        <f>'第３９表介護保険事業会計（1）'!B26-U26</f>
        <v>4887</v>
      </c>
      <c r="AQ26" s="119">
        <v>0</v>
      </c>
      <c r="AR26" s="119">
        <v>0</v>
      </c>
      <c r="AS26" s="119">
        <v>0</v>
      </c>
      <c r="AT26" s="119">
        <v>0</v>
      </c>
      <c r="AU26" s="119">
        <v>0</v>
      </c>
      <c r="AV26" s="119">
        <v>52</v>
      </c>
      <c r="AW26" s="119">
        <v>52</v>
      </c>
      <c r="AX26" s="119">
        <v>2319</v>
      </c>
      <c r="AY26" s="119">
        <v>153</v>
      </c>
      <c r="AZ26" s="120">
        <f t="shared" si="11"/>
        <v>-2267</v>
      </c>
      <c r="BA26" s="119">
        <v>0</v>
      </c>
      <c r="BB26" s="119">
        <v>58</v>
      </c>
      <c r="BC26" s="119">
        <v>554</v>
      </c>
      <c r="BD26" s="120">
        <f t="shared" si="12"/>
        <v>-496</v>
      </c>
      <c r="BE26" s="120">
        <f t="shared" si="13"/>
        <v>2124</v>
      </c>
      <c r="BF26" s="120">
        <f t="shared" si="14"/>
        <v>4887</v>
      </c>
      <c r="BG26" s="120">
        <f>'第３９表介護保険事業会計 (2)'!C26</f>
        <v>0</v>
      </c>
      <c r="BH26" s="120">
        <f t="shared" si="15"/>
        <v>0</v>
      </c>
      <c r="BI26" s="120">
        <f t="shared" si="16"/>
        <v>0</v>
      </c>
      <c r="BJ26" s="120">
        <f t="shared" si="17"/>
        <v>2124</v>
      </c>
      <c r="BK26" s="120">
        <f t="shared" si="18"/>
        <v>4887</v>
      </c>
      <c r="BL26" s="119">
        <v>3529</v>
      </c>
      <c r="BM26" s="119">
        <v>1</v>
      </c>
      <c r="BN26" s="119">
        <v>3268</v>
      </c>
      <c r="BO26" s="55"/>
      <c r="BP26" s="110"/>
      <c r="BQ26" s="56"/>
      <c r="BR26" s="110"/>
      <c r="BS26" s="56"/>
      <c r="BT26" s="110"/>
      <c r="BU26" s="56"/>
      <c r="BV26" s="110"/>
      <c r="BW26" s="56"/>
      <c r="BX26" s="110"/>
      <c r="BY26" s="56"/>
      <c r="BZ26" s="110"/>
      <c r="CA26" s="56"/>
      <c r="CB26" s="110"/>
      <c r="CC26" s="56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33" customHeight="1">
      <c r="A27" s="57" t="s">
        <v>26</v>
      </c>
      <c r="B27" s="119">
        <v>103428</v>
      </c>
      <c r="C27" s="119">
        <v>0</v>
      </c>
      <c r="D27" s="119">
        <v>0</v>
      </c>
      <c r="E27" s="119">
        <v>96951</v>
      </c>
      <c r="F27" s="119">
        <v>6477</v>
      </c>
      <c r="G27" s="119">
        <v>0</v>
      </c>
      <c r="H27" s="119">
        <v>0</v>
      </c>
      <c r="I27" s="119">
        <v>93894</v>
      </c>
      <c r="J27" s="119">
        <v>0</v>
      </c>
      <c r="K27" s="119">
        <v>93894</v>
      </c>
      <c r="L27" s="119">
        <v>79132</v>
      </c>
      <c r="M27" s="119">
        <v>5841</v>
      </c>
      <c r="N27" s="119">
        <v>8921</v>
      </c>
      <c r="O27" s="119">
        <v>0</v>
      </c>
      <c r="P27" s="119">
        <v>5160</v>
      </c>
      <c r="Q27" s="119">
        <v>18075</v>
      </c>
      <c r="R27" s="119">
        <v>0</v>
      </c>
      <c r="S27" s="119">
        <v>0</v>
      </c>
      <c r="T27" s="119">
        <v>1987</v>
      </c>
      <c r="U27" s="119">
        <v>698699</v>
      </c>
      <c r="V27" s="119">
        <v>8402</v>
      </c>
      <c r="W27" s="119">
        <v>633581</v>
      </c>
      <c r="X27" s="119">
        <v>633134</v>
      </c>
      <c r="Y27" s="119">
        <v>0</v>
      </c>
      <c r="Z27" s="119">
        <v>447</v>
      </c>
      <c r="AA27" s="119">
        <v>0</v>
      </c>
      <c r="AB27" s="119">
        <v>0</v>
      </c>
      <c r="AC27" s="119">
        <v>35724</v>
      </c>
      <c r="AD27" s="119">
        <v>26657</v>
      </c>
      <c r="AE27" s="119">
        <v>9067</v>
      </c>
      <c r="AF27" s="119">
        <v>0</v>
      </c>
      <c r="AG27" s="119">
        <v>4674</v>
      </c>
      <c r="AH27" s="119">
        <v>0</v>
      </c>
      <c r="AI27" s="119">
        <v>4674</v>
      </c>
      <c r="AJ27" s="119">
        <v>10</v>
      </c>
      <c r="AK27" s="119">
        <v>0</v>
      </c>
      <c r="AL27" s="119">
        <v>0</v>
      </c>
      <c r="AM27" s="119">
        <v>0</v>
      </c>
      <c r="AN27" s="119">
        <v>0</v>
      </c>
      <c r="AO27" s="119">
        <v>16308</v>
      </c>
      <c r="AP27" s="120">
        <f>'第３９表介護保険事業会計（1）'!B27-U27</f>
        <v>10571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0</v>
      </c>
      <c r="AW27" s="119">
        <v>0</v>
      </c>
      <c r="AX27" s="119">
        <v>11454</v>
      </c>
      <c r="AY27" s="119">
        <v>2066</v>
      </c>
      <c r="AZ27" s="120">
        <f t="shared" si="11"/>
        <v>-11454</v>
      </c>
      <c r="BA27" s="119">
        <v>0</v>
      </c>
      <c r="BB27" s="119">
        <v>1056</v>
      </c>
      <c r="BC27" s="119">
        <v>0</v>
      </c>
      <c r="BD27" s="120">
        <f t="shared" si="12"/>
        <v>1056</v>
      </c>
      <c r="BE27" s="120">
        <f t="shared" si="13"/>
        <v>173</v>
      </c>
      <c r="BF27" s="120">
        <f t="shared" si="14"/>
        <v>10571</v>
      </c>
      <c r="BG27" s="120">
        <f>'第３９表介護保険事業会計 (2)'!C27</f>
        <v>0</v>
      </c>
      <c r="BH27" s="120">
        <f t="shared" si="15"/>
        <v>0</v>
      </c>
      <c r="BI27" s="120">
        <f t="shared" si="16"/>
        <v>0</v>
      </c>
      <c r="BJ27" s="120">
        <f t="shared" si="17"/>
        <v>173</v>
      </c>
      <c r="BK27" s="120">
        <f t="shared" si="18"/>
        <v>10571</v>
      </c>
      <c r="BL27" s="119">
        <v>6374</v>
      </c>
      <c r="BM27" s="119">
        <v>1</v>
      </c>
      <c r="BN27" s="119">
        <v>0</v>
      </c>
      <c r="BO27" s="55"/>
      <c r="BP27" s="110"/>
      <c r="BQ27" s="56"/>
      <c r="BR27" s="110"/>
      <c r="BS27" s="56"/>
      <c r="BT27" s="110"/>
      <c r="BU27" s="56"/>
      <c r="BV27" s="110"/>
      <c r="BW27" s="56"/>
      <c r="BX27" s="110"/>
      <c r="BY27" s="56"/>
      <c r="BZ27" s="110"/>
      <c r="CA27" s="56"/>
      <c r="CB27" s="110"/>
      <c r="CC27" s="56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79" customFormat="1" ht="33" customHeight="1">
      <c r="A28" s="58" t="s">
        <v>142</v>
      </c>
      <c r="B28" s="121">
        <v>317366</v>
      </c>
      <c r="C28" s="121">
        <v>0</v>
      </c>
      <c r="D28" s="121">
        <v>0</v>
      </c>
      <c r="E28" s="121">
        <v>301201</v>
      </c>
      <c r="F28" s="121">
        <v>16165</v>
      </c>
      <c r="G28" s="121">
        <v>0</v>
      </c>
      <c r="H28" s="121">
        <v>0</v>
      </c>
      <c r="I28" s="121">
        <v>318327</v>
      </c>
      <c r="J28" s="121">
        <v>0</v>
      </c>
      <c r="K28" s="121">
        <v>318327</v>
      </c>
      <c r="L28" s="121">
        <v>241418</v>
      </c>
      <c r="M28" s="121">
        <v>15690</v>
      </c>
      <c r="N28" s="121">
        <v>61219</v>
      </c>
      <c r="O28" s="121">
        <v>0</v>
      </c>
      <c r="P28" s="121">
        <v>20300</v>
      </c>
      <c r="Q28" s="121">
        <v>77895</v>
      </c>
      <c r="R28" s="121">
        <v>0</v>
      </c>
      <c r="S28" s="121">
        <v>0</v>
      </c>
      <c r="T28" s="121">
        <v>23077</v>
      </c>
      <c r="U28" s="121">
        <v>2168079</v>
      </c>
      <c r="V28" s="121">
        <v>85379</v>
      </c>
      <c r="W28" s="121">
        <v>1904815</v>
      </c>
      <c r="X28" s="121">
        <v>1903500</v>
      </c>
      <c r="Y28" s="121">
        <v>0</v>
      </c>
      <c r="Z28" s="121">
        <v>1315</v>
      </c>
      <c r="AA28" s="121">
        <v>0</v>
      </c>
      <c r="AB28" s="121">
        <v>0</v>
      </c>
      <c r="AC28" s="121">
        <v>100689</v>
      </c>
      <c r="AD28" s="121">
        <v>58645</v>
      </c>
      <c r="AE28" s="121">
        <v>42044</v>
      </c>
      <c r="AF28" s="121">
        <v>0</v>
      </c>
      <c r="AG28" s="121">
        <v>3805</v>
      </c>
      <c r="AH28" s="121">
        <v>0</v>
      </c>
      <c r="AI28" s="121">
        <v>3805</v>
      </c>
      <c r="AJ28" s="121">
        <v>10007</v>
      </c>
      <c r="AK28" s="121">
        <v>0</v>
      </c>
      <c r="AL28" s="121">
        <v>0</v>
      </c>
      <c r="AM28" s="121">
        <v>0</v>
      </c>
      <c r="AN28" s="121">
        <v>0</v>
      </c>
      <c r="AO28" s="121">
        <v>63384</v>
      </c>
      <c r="AP28" s="122">
        <f>'第３９表介護保険事業会計（1）'!B28-U28</f>
        <v>37065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231</v>
      </c>
      <c r="AW28" s="121">
        <v>231</v>
      </c>
      <c r="AX28" s="121">
        <v>15936</v>
      </c>
      <c r="AY28" s="121">
        <v>2166</v>
      </c>
      <c r="AZ28" s="122">
        <f t="shared" si="11"/>
        <v>-15705</v>
      </c>
      <c r="BA28" s="121">
        <v>0</v>
      </c>
      <c r="BB28" s="121">
        <v>5898</v>
      </c>
      <c r="BC28" s="121">
        <v>30164</v>
      </c>
      <c r="BD28" s="122">
        <f t="shared" si="12"/>
        <v>-24266</v>
      </c>
      <c r="BE28" s="122">
        <f t="shared" si="13"/>
        <v>-2906</v>
      </c>
      <c r="BF28" s="122">
        <f t="shared" si="14"/>
        <v>37065</v>
      </c>
      <c r="BG28" s="122">
        <f>'第３９表介護保険事業会計 (2)'!C28</f>
        <v>0</v>
      </c>
      <c r="BH28" s="122">
        <f t="shared" si="15"/>
        <v>0</v>
      </c>
      <c r="BI28" s="122">
        <f t="shared" si="16"/>
        <v>0</v>
      </c>
      <c r="BJ28" s="122">
        <f t="shared" si="17"/>
        <v>-2906</v>
      </c>
      <c r="BK28" s="122">
        <f t="shared" si="18"/>
        <v>37065</v>
      </c>
      <c r="BL28" s="121">
        <v>31100</v>
      </c>
      <c r="BM28" s="121">
        <v>5</v>
      </c>
      <c r="BN28" s="121">
        <v>991</v>
      </c>
      <c r="BO28" s="77"/>
      <c r="BP28" s="110"/>
      <c r="BQ28" s="78"/>
      <c r="BR28" s="110"/>
      <c r="BS28" s="78"/>
      <c r="BT28" s="110"/>
      <c r="BU28" s="78"/>
      <c r="BV28" s="110"/>
      <c r="BW28" s="78"/>
      <c r="BX28" s="110"/>
      <c r="BY28" s="78"/>
      <c r="BZ28" s="110"/>
      <c r="CA28" s="78"/>
      <c r="CB28" s="110"/>
      <c r="CC28" s="78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ht="33" customHeight="1">
      <c r="A29" s="57" t="s">
        <v>27</v>
      </c>
      <c r="B29" s="119">
        <v>51211</v>
      </c>
      <c r="C29" s="119">
        <v>0</v>
      </c>
      <c r="D29" s="119">
        <v>0</v>
      </c>
      <c r="E29" s="119">
        <v>46101</v>
      </c>
      <c r="F29" s="119">
        <v>5110</v>
      </c>
      <c r="G29" s="119">
        <v>0</v>
      </c>
      <c r="H29" s="119">
        <v>0</v>
      </c>
      <c r="I29" s="119">
        <v>65560</v>
      </c>
      <c r="J29" s="119">
        <v>0</v>
      </c>
      <c r="K29" s="119">
        <v>57788</v>
      </c>
      <c r="L29" s="119">
        <v>36823</v>
      </c>
      <c r="M29" s="119">
        <v>4914</v>
      </c>
      <c r="N29" s="119">
        <v>16051</v>
      </c>
      <c r="O29" s="119">
        <v>7772</v>
      </c>
      <c r="P29" s="119">
        <v>0</v>
      </c>
      <c r="Q29" s="119">
        <v>6585</v>
      </c>
      <c r="R29" s="119">
        <v>0</v>
      </c>
      <c r="S29" s="119">
        <v>0</v>
      </c>
      <c r="T29" s="119">
        <v>33</v>
      </c>
      <c r="U29" s="119">
        <v>341826</v>
      </c>
      <c r="V29" s="119">
        <v>16051</v>
      </c>
      <c r="W29" s="119">
        <v>290913</v>
      </c>
      <c r="X29" s="119">
        <v>290691</v>
      </c>
      <c r="Y29" s="119">
        <v>0</v>
      </c>
      <c r="Z29" s="119">
        <v>222</v>
      </c>
      <c r="AA29" s="119">
        <v>0</v>
      </c>
      <c r="AB29" s="119">
        <v>0</v>
      </c>
      <c r="AC29" s="119">
        <v>28727</v>
      </c>
      <c r="AD29" s="119">
        <v>9827</v>
      </c>
      <c r="AE29" s="119">
        <v>18900</v>
      </c>
      <c r="AF29" s="119">
        <v>0</v>
      </c>
      <c r="AG29" s="119">
        <v>0</v>
      </c>
      <c r="AH29" s="119">
        <v>0</v>
      </c>
      <c r="AI29" s="119">
        <v>0</v>
      </c>
      <c r="AJ29" s="119">
        <v>1796</v>
      </c>
      <c r="AK29" s="119">
        <v>0</v>
      </c>
      <c r="AL29" s="119">
        <v>0</v>
      </c>
      <c r="AM29" s="119">
        <v>0</v>
      </c>
      <c r="AN29" s="119">
        <v>0</v>
      </c>
      <c r="AO29" s="119">
        <v>4339</v>
      </c>
      <c r="AP29" s="120">
        <f>'第３９表介護保険事業会計（1）'!B29-U29</f>
        <v>10566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20">
        <f t="shared" si="11"/>
        <v>0</v>
      </c>
      <c r="BA29" s="119">
        <v>0</v>
      </c>
      <c r="BB29" s="119">
        <v>0</v>
      </c>
      <c r="BC29" s="119">
        <v>0</v>
      </c>
      <c r="BD29" s="120">
        <f t="shared" si="12"/>
        <v>0</v>
      </c>
      <c r="BE29" s="120">
        <f t="shared" si="13"/>
        <v>10566</v>
      </c>
      <c r="BF29" s="120">
        <f t="shared" si="14"/>
        <v>10566</v>
      </c>
      <c r="BG29" s="120">
        <f>'第３９表介護保険事業会計 (2)'!C29</f>
        <v>0</v>
      </c>
      <c r="BH29" s="120">
        <f t="shared" si="15"/>
        <v>0</v>
      </c>
      <c r="BI29" s="120">
        <f t="shared" si="16"/>
        <v>0</v>
      </c>
      <c r="BJ29" s="120">
        <f t="shared" si="17"/>
        <v>10566</v>
      </c>
      <c r="BK29" s="120">
        <f t="shared" si="18"/>
        <v>10566</v>
      </c>
      <c r="BL29" s="119">
        <v>8402</v>
      </c>
      <c r="BM29" s="119">
        <v>1</v>
      </c>
      <c r="BN29" s="119">
        <v>0</v>
      </c>
      <c r="BO29" s="55"/>
      <c r="BP29" s="110"/>
      <c r="BQ29" s="56"/>
      <c r="BR29" s="110"/>
      <c r="BS29" s="56"/>
      <c r="BT29" s="110"/>
      <c r="BU29" s="56"/>
      <c r="BV29" s="110"/>
      <c r="BW29" s="56"/>
      <c r="BX29" s="110"/>
      <c r="BY29" s="56"/>
      <c r="BZ29" s="110"/>
      <c r="CA29" s="56"/>
      <c r="CB29" s="110"/>
      <c r="CC29" s="56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33" customHeight="1">
      <c r="A30" s="57" t="s">
        <v>28</v>
      </c>
      <c r="B30" s="119">
        <v>160514</v>
      </c>
      <c r="C30" s="119">
        <v>0</v>
      </c>
      <c r="D30" s="119">
        <v>0</v>
      </c>
      <c r="E30" s="119">
        <v>150103</v>
      </c>
      <c r="F30" s="119">
        <v>10411</v>
      </c>
      <c r="G30" s="119">
        <v>0</v>
      </c>
      <c r="H30" s="119">
        <v>0</v>
      </c>
      <c r="I30" s="119">
        <v>176417</v>
      </c>
      <c r="J30" s="119">
        <v>0</v>
      </c>
      <c r="K30" s="119">
        <v>176417</v>
      </c>
      <c r="L30" s="119">
        <v>122700</v>
      </c>
      <c r="M30" s="119">
        <v>9740</v>
      </c>
      <c r="N30" s="119">
        <v>43977</v>
      </c>
      <c r="O30" s="119">
        <v>0</v>
      </c>
      <c r="P30" s="119">
        <v>6339</v>
      </c>
      <c r="Q30" s="119">
        <v>53837</v>
      </c>
      <c r="R30" s="119">
        <v>0</v>
      </c>
      <c r="S30" s="119">
        <v>0</v>
      </c>
      <c r="T30" s="119">
        <v>1046</v>
      </c>
      <c r="U30" s="119">
        <v>1135729</v>
      </c>
      <c r="V30" s="119">
        <v>36036</v>
      </c>
      <c r="W30" s="119">
        <v>981596</v>
      </c>
      <c r="X30" s="119">
        <v>980821</v>
      </c>
      <c r="Y30" s="119">
        <v>0</v>
      </c>
      <c r="Z30" s="119">
        <v>775</v>
      </c>
      <c r="AA30" s="119">
        <v>0</v>
      </c>
      <c r="AB30" s="119">
        <v>0</v>
      </c>
      <c r="AC30" s="119">
        <v>67304</v>
      </c>
      <c r="AD30" s="119">
        <v>28881</v>
      </c>
      <c r="AE30" s="119">
        <v>38423</v>
      </c>
      <c r="AF30" s="119">
        <v>465</v>
      </c>
      <c r="AG30" s="119">
        <v>0</v>
      </c>
      <c r="AH30" s="119">
        <v>0</v>
      </c>
      <c r="AI30" s="119">
        <v>0</v>
      </c>
      <c r="AJ30" s="119">
        <v>27161</v>
      </c>
      <c r="AK30" s="119">
        <v>0</v>
      </c>
      <c r="AL30" s="119">
        <v>0</v>
      </c>
      <c r="AM30" s="119">
        <v>0</v>
      </c>
      <c r="AN30" s="119">
        <v>0</v>
      </c>
      <c r="AO30" s="119">
        <v>23167</v>
      </c>
      <c r="AP30" s="120">
        <f>'第３９表介護保険事業会計（1）'!B30-U30</f>
        <v>22770</v>
      </c>
      <c r="AQ30" s="119">
        <v>0</v>
      </c>
      <c r="AR30" s="119">
        <v>0</v>
      </c>
      <c r="AS30" s="119">
        <v>0</v>
      </c>
      <c r="AT30" s="119">
        <v>0</v>
      </c>
      <c r="AU30" s="119">
        <v>0</v>
      </c>
      <c r="AV30" s="119">
        <v>0</v>
      </c>
      <c r="AW30" s="119">
        <v>0</v>
      </c>
      <c r="AX30" s="119">
        <v>10411</v>
      </c>
      <c r="AY30" s="119">
        <v>1784</v>
      </c>
      <c r="AZ30" s="120">
        <f t="shared" si="11"/>
        <v>-10411</v>
      </c>
      <c r="BA30" s="119">
        <v>0</v>
      </c>
      <c r="BB30" s="119">
        <v>559</v>
      </c>
      <c r="BC30" s="119">
        <v>976</v>
      </c>
      <c r="BD30" s="120">
        <f t="shared" si="12"/>
        <v>-417</v>
      </c>
      <c r="BE30" s="120">
        <f t="shared" si="13"/>
        <v>11942</v>
      </c>
      <c r="BF30" s="120">
        <f t="shared" si="14"/>
        <v>22770</v>
      </c>
      <c r="BG30" s="120">
        <f>'第３９表介護保険事業会計 (2)'!C30</f>
        <v>0</v>
      </c>
      <c r="BH30" s="120">
        <f t="shared" si="15"/>
        <v>0</v>
      </c>
      <c r="BI30" s="120">
        <f t="shared" si="16"/>
        <v>0</v>
      </c>
      <c r="BJ30" s="120">
        <f t="shared" si="17"/>
        <v>11942</v>
      </c>
      <c r="BK30" s="120">
        <f t="shared" si="18"/>
        <v>22770</v>
      </c>
      <c r="BL30" s="119">
        <v>23568</v>
      </c>
      <c r="BM30" s="119">
        <v>3</v>
      </c>
      <c r="BN30" s="119">
        <v>0</v>
      </c>
      <c r="BO30" s="55"/>
      <c r="BP30" s="110"/>
      <c r="BQ30" s="56"/>
      <c r="BR30" s="110"/>
      <c r="BS30" s="56"/>
      <c r="BT30" s="110"/>
      <c r="BU30" s="56"/>
      <c r="BV30" s="110"/>
      <c r="BW30" s="56"/>
      <c r="BX30" s="110"/>
      <c r="BY30" s="56"/>
      <c r="BZ30" s="110"/>
      <c r="CA30" s="56"/>
      <c r="CB30" s="110"/>
      <c r="CC30" s="56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33" customHeight="1">
      <c r="A31" s="57" t="s">
        <v>29</v>
      </c>
      <c r="B31" s="119">
        <v>72925</v>
      </c>
      <c r="C31" s="119">
        <v>0</v>
      </c>
      <c r="D31" s="119">
        <v>0</v>
      </c>
      <c r="E31" s="119">
        <v>69390</v>
      </c>
      <c r="F31" s="119">
        <v>3535</v>
      </c>
      <c r="G31" s="119">
        <v>0</v>
      </c>
      <c r="H31" s="119">
        <v>0</v>
      </c>
      <c r="I31" s="119">
        <v>109015</v>
      </c>
      <c r="J31" s="119">
        <v>0</v>
      </c>
      <c r="K31" s="119">
        <v>109015</v>
      </c>
      <c r="L31" s="119">
        <v>56762</v>
      </c>
      <c r="M31" s="119">
        <v>3179</v>
      </c>
      <c r="N31" s="119">
        <v>49074</v>
      </c>
      <c r="O31" s="119">
        <v>0</v>
      </c>
      <c r="P31" s="119">
        <v>0</v>
      </c>
      <c r="Q31" s="119">
        <v>17028</v>
      </c>
      <c r="R31" s="119">
        <v>0</v>
      </c>
      <c r="S31" s="119">
        <v>0</v>
      </c>
      <c r="T31" s="119">
        <v>0</v>
      </c>
      <c r="U31" s="119">
        <v>515195</v>
      </c>
      <c r="V31" s="119">
        <v>15749</v>
      </c>
      <c r="W31" s="119">
        <v>430844</v>
      </c>
      <c r="X31" s="119">
        <v>430557</v>
      </c>
      <c r="Y31" s="119">
        <v>0</v>
      </c>
      <c r="Z31" s="119">
        <v>287</v>
      </c>
      <c r="AA31" s="119">
        <v>0</v>
      </c>
      <c r="AB31" s="119">
        <v>0</v>
      </c>
      <c r="AC31" s="119">
        <v>18181</v>
      </c>
      <c r="AD31" s="119">
        <v>10518</v>
      </c>
      <c r="AE31" s="119">
        <v>7663</v>
      </c>
      <c r="AF31" s="119">
        <v>0</v>
      </c>
      <c r="AG31" s="119">
        <v>3371</v>
      </c>
      <c r="AH31" s="119">
        <v>0</v>
      </c>
      <c r="AI31" s="119">
        <v>3371</v>
      </c>
      <c r="AJ31" s="119">
        <v>7012</v>
      </c>
      <c r="AK31" s="119">
        <v>33325</v>
      </c>
      <c r="AL31" s="119">
        <v>33325</v>
      </c>
      <c r="AM31" s="119">
        <v>0</v>
      </c>
      <c r="AN31" s="119">
        <v>0</v>
      </c>
      <c r="AO31" s="119">
        <v>6713</v>
      </c>
      <c r="AP31" s="120">
        <f>'第３９表介護保険事業会計（1）'!B31-U31</f>
        <v>10859</v>
      </c>
      <c r="AQ31" s="119">
        <v>0</v>
      </c>
      <c r="AR31" s="119">
        <v>0</v>
      </c>
      <c r="AS31" s="119">
        <v>0</v>
      </c>
      <c r="AT31" s="119">
        <v>0</v>
      </c>
      <c r="AU31" s="119">
        <v>0</v>
      </c>
      <c r="AV31" s="119">
        <v>0</v>
      </c>
      <c r="AW31" s="119">
        <v>0</v>
      </c>
      <c r="AX31" s="119">
        <v>9787</v>
      </c>
      <c r="AY31" s="119">
        <v>2770</v>
      </c>
      <c r="AZ31" s="120">
        <f t="shared" si="11"/>
        <v>-9787</v>
      </c>
      <c r="BA31" s="119">
        <v>0</v>
      </c>
      <c r="BB31" s="119">
        <v>3562</v>
      </c>
      <c r="BC31" s="119">
        <v>0</v>
      </c>
      <c r="BD31" s="120">
        <f t="shared" si="12"/>
        <v>3562</v>
      </c>
      <c r="BE31" s="120">
        <f t="shared" si="13"/>
        <v>4634</v>
      </c>
      <c r="BF31" s="120">
        <f t="shared" si="14"/>
        <v>10859</v>
      </c>
      <c r="BG31" s="120">
        <f>'第３９表介護保険事業会計 (2)'!C31</f>
        <v>0</v>
      </c>
      <c r="BH31" s="120">
        <f t="shared" si="15"/>
        <v>0</v>
      </c>
      <c r="BI31" s="120">
        <f t="shared" si="16"/>
        <v>0</v>
      </c>
      <c r="BJ31" s="120">
        <f t="shared" si="17"/>
        <v>4634</v>
      </c>
      <c r="BK31" s="120">
        <f t="shared" si="18"/>
        <v>10859</v>
      </c>
      <c r="BL31" s="119">
        <v>15749</v>
      </c>
      <c r="BM31" s="119">
        <v>2</v>
      </c>
      <c r="BN31" s="119">
        <v>0</v>
      </c>
      <c r="BO31" s="55"/>
      <c r="BP31" s="110"/>
      <c r="BQ31" s="56"/>
      <c r="BR31" s="110"/>
      <c r="BS31" s="56"/>
      <c r="BT31" s="110"/>
      <c r="BU31" s="56"/>
      <c r="BV31" s="110"/>
      <c r="BW31" s="56"/>
      <c r="BX31" s="110"/>
      <c r="BY31" s="56"/>
      <c r="BZ31" s="110"/>
      <c r="CA31" s="56"/>
      <c r="CB31" s="110"/>
      <c r="CC31" s="56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33" customHeight="1">
      <c r="A32" s="57" t="s">
        <v>30</v>
      </c>
      <c r="B32" s="119">
        <v>251383</v>
      </c>
      <c r="C32" s="119">
        <v>0</v>
      </c>
      <c r="D32" s="119">
        <v>0</v>
      </c>
      <c r="E32" s="119">
        <v>241135</v>
      </c>
      <c r="F32" s="119">
        <v>10248</v>
      </c>
      <c r="G32" s="119">
        <v>0</v>
      </c>
      <c r="H32" s="119">
        <v>0</v>
      </c>
      <c r="I32" s="119">
        <v>272668</v>
      </c>
      <c r="J32" s="119">
        <v>0</v>
      </c>
      <c r="K32" s="119">
        <v>272668</v>
      </c>
      <c r="L32" s="119">
        <v>197857</v>
      </c>
      <c r="M32" s="119">
        <v>9698</v>
      </c>
      <c r="N32" s="119">
        <v>65113</v>
      </c>
      <c r="O32" s="119">
        <v>0</v>
      </c>
      <c r="P32" s="119">
        <v>0</v>
      </c>
      <c r="Q32" s="119">
        <v>39063</v>
      </c>
      <c r="R32" s="119">
        <v>0</v>
      </c>
      <c r="S32" s="119">
        <v>0</v>
      </c>
      <c r="T32" s="119">
        <v>648</v>
      </c>
      <c r="U32" s="119">
        <v>1756003</v>
      </c>
      <c r="V32" s="119">
        <v>63843</v>
      </c>
      <c r="W32" s="119">
        <v>1582871</v>
      </c>
      <c r="X32" s="119">
        <v>1581682</v>
      </c>
      <c r="Y32" s="119">
        <v>0</v>
      </c>
      <c r="Z32" s="119">
        <v>1189</v>
      </c>
      <c r="AA32" s="119">
        <v>0</v>
      </c>
      <c r="AB32" s="119">
        <v>0</v>
      </c>
      <c r="AC32" s="119">
        <v>59704</v>
      </c>
      <c r="AD32" s="119">
        <v>27772</v>
      </c>
      <c r="AE32" s="119">
        <v>31932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7666</v>
      </c>
      <c r="AL32" s="119">
        <v>7666</v>
      </c>
      <c r="AM32" s="119">
        <v>0</v>
      </c>
      <c r="AN32" s="119">
        <v>0</v>
      </c>
      <c r="AO32" s="119">
        <v>41919</v>
      </c>
      <c r="AP32" s="120">
        <f>'第３９表介護保険事業会計（1）'!B32-U32</f>
        <v>10165</v>
      </c>
      <c r="AQ32" s="119">
        <v>0</v>
      </c>
      <c r="AR32" s="119">
        <v>0</v>
      </c>
      <c r="AS32" s="119">
        <v>0</v>
      </c>
      <c r="AT32" s="119">
        <v>0</v>
      </c>
      <c r="AU32" s="119">
        <v>0</v>
      </c>
      <c r="AV32" s="119">
        <v>0</v>
      </c>
      <c r="AW32" s="119">
        <v>0</v>
      </c>
      <c r="AX32" s="119">
        <v>10616</v>
      </c>
      <c r="AY32" s="119">
        <v>2802</v>
      </c>
      <c r="AZ32" s="120">
        <f t="shared" si="11"/>
        <v>-10616</v>
      </c>
      <c r="BA32" s="119">
        <v>0</v>
      </c>
      <c r="BB32" s="119">
        <v>550</v>
      </c>
      <c r="BC32" s="119">
        <v>1110</v>
      </c>
      <c r="BD32" s="120">
        <f t="shared" si="12"/>
        <v>-560</v>
      </c>
      <c r="BE32" s="120">
        <f t="shared" si="13"/>
        <v>-1011</v>
      </c>
      <c r="BF32" s="120">
        <f t="shared" si="14"/>
        <v>10165</v>
      </c>
      <c r="BG32" s="120">
        <f>'第３９表介護保険事業会計 (2)'!C32</f>
        <v>0</v>
      </c>
      <c r="BH32" s="120">
        <f t="shared" si="15"/>
        <v>0</v>
      </c>
      <c r="BI32" s="120">
        <f t="shared" si="16"/>
        <v>0</v>
      </c>
      <c r="BJ32" s="120">
        <f t="shared" si="17"/>
        <v>-1011</v>
      </c>
      <c r="BK32" s="120">
        <f t="shared" si="18"/>
        <v>10165</v>
      </c>
      <c r="BL32" s="119">
        <v>36803</v>
      </c>
      <c r="BM32" s="119">
        <v>5</v>
      </c>
      <c r="BN32" s="119">
        <v>0</v>
      </c>
      <c r="BO32" s="55"/>
      <c r="BP32" s="110"/>
      <c r="BQ32" s="56"/>
      <c r="BR32" s="110"/>
      <c r="BS32" s="56"/>
      <c r="BT32" s="110"/>
      <c r="BU32" s="56"/>
      <c r="BV32" s="110"/>
      <c r="BW32" s="56"/>
      <c r="BX32" s="110"/>
      <c r="BY32" s="56"/>
      <c r="BZ32" s="110"/>
      <c r="CA32" s="56"/>
      <c r="CB32" s="110"/>
      <c r="CC32" s="56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79" customFormat="1" ht="33" customHeight="1">
      <c r="A33" s="57" t="s">
        <v>31</v>
      </c>
      <c r="B33" s="119">
        <v>307226</v>
      </c>
      <c r="C33" s="119">
        <v>0</v>
      </c>
      <c r="D33" s="119">
        <v>0</v>
      </c>
      <c r="E33" s="119">
        <v>292408</v>
      </c>
      <c r="F33" s="119">
        <v>14818</v>
      </c>
      <c r="G33" s="119">
        <v>0</v>
      </c>
      <c r="H33" s="119">
        <v>0</v>
      </c>
      <c r="I33" s="119">
        <v>298768</v>
      </c>
      <c r="J33" s="119">
        <v>0</v>
      </c>
      <c r="K33" s="119">
        <v>298768</v>
      </c>
      <c r="L33" s="119">
        <v>235445</v>
      </c>
      <c r="M33" s="119">
        <v>12554</v>
      </c>
      <c r="N33" s="119">
        <v>50769</v>
      </c>
      <c r="O33" s="119">
        <v>0</v>
      </c>
      <c r="P33" s="119">
        <v>21000</v>
      </c>
      <c r="Q33" s="119">
        <v>96944</v>
      </c>
      <c r="R33" s="119">
        <v>0</v>
      </c>
      <c r="S33" s="119">
        <v>0</v>
      </c>
      <c r="T33" s="119">
        <v>377</v>
      </c>
      <c r="U33" s="119">
        <v>2072081</v>
      </c>
      <c r="V33" s="119">
        <v>48856</v>
      </c>
      <c r="W33" s="119">
        <v>1883559</v>
      </c>
      <c r="X33" s="119">
        <v>1746572</v>
      </c>
      <c r="Y33" s="119">
        <v>135607</v>
      </c>
      <c r="Z33" s="119">
        <v>1380</v>
      </c>
      <c r="AA33" s="119">
        <v>0</v>
      </c>
      <c r="AB33" s="119">
        <v>0</v>
      </c>
      <c r="AC33" s="119">
        <v>81436</v>
      </c>
      <c r="AD33" s="119">
        <v>46479</v>
      </c>
      <c r="AE33" s="119">
        <v>34957</v>
      </c>
      <c r="AF33" s="119">
        <v>0</v>
      </c>
      <c r="AG33" s="119">
        <v>0</v>
      </c>
      <c r="AH33" s="119">
        <v>0</v>
      </c>
      <c r="AI33" s="119">
        <v>0</v>
      </c>
      <c r="AJ33" s="119">
        <v>0</v>
      </c>
      <c r="AK33" s="119">
        <v>0</v>
      </c>
      <c r="AL33" s="119">
        <v>0</v>
      </c>
      <c r="AM33" s="119">
        <v>0</v>
      </c>
      <c r="AN33" s="119">
        <v>0</v>
      </c>
      <c r="AO33" s="119">
        <v>58230</v>
      </c>
      <c r="AP33" s="120">
        <f>'第３９表介護保険事業会計（1）'!B33-U33</f>
        <v>96737</v>
      </c>
      <c r="AQ33" s="119">
        <v>0</v>
      </c>
      <c r="AR33" s="119">
        <v>0</v>
      </c>
      <c r="AS33" s="119">
        <v>0</v>
      </c>
      <c r="AT33" s="119">
        <v>0</v>
      </c>
      <c r="AU33" s="119">
        <v>0</v>
      </c>
      <c r="AV33" s="119">
        <v>0</v>
      </c>
      <c r="AW33" s="119">
        <v>0</v>
      </c>
      <c r="AX33" s="119">
        <v>26906</v>
      </c>
      <c r="AY33" s="119">
        <v>7069</v>
      </c>
      <c r="AZ33" s="120">
        <f t="shared" si="11"/>
        <v>-26906</v>
      </c>
      <c r="BA33" s="119">
        <v>0</v>
      </c>
      <c r="BB33" s="119">
        <v>1302</v>
      </c>
      <c r="BC33" s="119">
        <v>0</v>
      </c>
      <c r="BD33" s="120">
        <f t="shared" si="12"/>
        <v>1302</v>
      </c>
      <c r="BE33" s="120">
        <f t="shared" si="13"/>
        <v>71133</v>
      </c>
      <c r="BF33" s="120">
        <f t="shared" si="14"/>
        <v>96737</v>
      </c>
      <c r="BG33" s="120">
        <f>'第３９表介護保険事業会計 (2)'!C33</f>
        <v>0</v>
      </c>
      <c r="BH33" s="120">
        <f t="shared" si="15"/>
        <v>0</v>
      </c>
      <c r="BI33" s="120">
        <f t="shared" si="16"/>
        <v>0</v>
      </c>
      <c r="BJ33" s="120">
        <f t="shared" si="17"/>
        <v>71133</v>
      </c>
      <c r="BK33" s="120">
        <f t="shared" si="18"/>
        <v>96737</v>
      </c>
      <c r="BL33" s="119">
        <v>26659</v>
      </c>
      <c r="BM33" s="119">
        <v>6</v>
      </c>
      <c r="BN33" s="119">
        <v>0</v>
      </c>
      <c r="BO33" s="77"/>
      <c r="BP33" s="110"/>
      <c r="BQ33" s="78"/>
      <c r="BR33" s="110"/>
      <c r="BS33" s="78"/>
      <c r="BT33" s="110"/>
      <c r="BU33" s="78"/>
      <c r="BV33" s="110"/>
      <c r="BW33" s="78"/>
      <c r="BX33" s="110"/>
      <c r="BY33" s="78"/>
      <c r="BZ33" s="110"/>
      <c r="CA33" s="78"/>
      <c r="CB33" s="110"/>
      <c r="CC33" s="78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</row>
    <row r="34" spans="1:256" ht="33" customHeight="1">
      <c r="A34" s="54" t="s">
        <v>32</v>
      </c>
      <c r="B34" s="117">
        <v>55424</v>
      </c>
      <c r="C34" s="117">
        <v>0</v>
      </c>
      <c r="D34" s="117">
        <v>0</v>
      </c>
      <c r="E34" s="117">
        <v>50525</v>
      </c>
      <c r="F34" s="117">
        <v>4899</v>
      </c>
      <c r="G34" s="117">
        <v>0</v>
      </c>
      <c r="H34" s="117">
        <v>0</v>
      </c>
      <c r="I34" s="117">
        <v>69886</v>
      </c>
      <c r="J34" s="117">
        <v>0</v>
      </c>
      <c r="K34" s="117">
        <v>69607</v>
      </c>
      <c r="L34" s="117">
        <v>50195</v>
      </c>
      <c r="M34" s="117">
        <v>4798</v>
      </c>
      <c r="N34" s="117">
        <v>14614</v>
      </c>
      <c r="O34" s="117">
        <v>279</v>
      </c>
      <c r="P34" s="117">
        <v>0</v>
      </c>
      <c r="Q34" s="117">
        <v>10267</v>
      </c>
      <c r="R34" s="117">
        <v>0</v>
      </c>
      <c r="S34" s="117">
        <v>0</v>
      </c>
      <c r="T34" s="117">
        <v>26</v>
      </c>
      <c r="U34" s="117">
        <v>407637</v>
      </c>
      <c r="V34" s="117">
        <v>14430</v>
      </c>
      <c r="W34" s="117">
        <v>355910</v>
      </c>
      <c r="X34" s="117">
        <v>355646</v>
      </c>
      <c r="Y34" s="117">
        <v>0</v>
      </c>
      <c r="Z34" s="117">
        <v>264</v>
      </c>
      <c r="AA34" s="117">
        <v>0</v>
      </c>
      <c r="AB34" s="117">
        <v>0</v>
      </c>
      <c r="AC34" s="117">
        <v>29217</v>
      </c>
      <c r="AD34" s="117">
        <v>10720</v>
      </c>
      <c r="AE34" s="117">
        <v>18497</v>
      </c>
      <c r="AF34" s="117">
        <v>0</v>
      </c>
      <c r="AG34" s="117">
        <v>1561</v>
      </c>
      <c r="AH34" s="117">
        <v>0</v>
      </c>
      <c r="AI34" s="117">
        <v>1561</v>
      </c>
      <c r="AJ34" s="117">
        <v>1</v>
      </c>
      <c r="AK34" s="117">
        <v>3333</v>
      </c>
      <c r="AL34" s="117">
        <v>3333</v>
      </c>
      <c r="AM34" s="117">
        <v>0</v>
      </c>
      <c r="AN34" s="117">
        <v>0</v>
      </c>
      <c r="AO34" s="117">
        <v>3185</v>
      </c>
      <c r="AP34" s="118">
        <f>'第３９表介護保険事業会計（1）'!B34-U34</f>
        <v>10130</v>
      </c>
      <c r="AQ34" s="117">
        <v>0</v>
      </c>
      <c r="AR34" s="117">
        <v>0</v>
      </c>
      <c r="AS34" s="117">
        <v>0</v>
      </c>
      <c r="AT34" s="117">
        <v>0</v>
      </c>
      <c r="AU34" s="117">
        <v>0</v>
      </c>
      <c r="AV34" s="117">
        <v>476</v>
      </c>
      <c r="AW34" s="117">
        <v>42</v>
      </c>
      <c r="AX34" s="117">
        <v>3402</v>
      </c>
      <c r="AY34" s="117">
        <v>0</v>
      </c>
      <c r="AZ34" s="118">
        <f t="shared" si="11"/>
        <v>-2926</v>
      </c>
      <c r="BA34" s="117">
        <v>0</v>
      </c>
      <c r="BB34" s="117">
        <v>0</v>
      </c>
      <c r="BC34" s="117">
        <v>1314</v>
      </c>
      <c r="BD34" s="118">
        <f t="shared" si="12"/>
        <v>-1314</v>
      </c>
      <c r="BE34" s="118">
        <f t="shared" si="13"/>
        <v>5890</v>
      </c>
      <c r="BF34" s="118">
        <f t="shared" si="14"/>
        <v>10130</v>
      </c>
      <c r="BG34" s="118">
        <f>'第３９表介護保険事業会計 (2)'!C34</f>
        <v>0</v>
      </c>
      <c r="BH34" s="118">
        <f t="shared" si="15"/>
        <v>0</v>
      </c>
      <c r="BI34" s="118">
        <f t="shared" si="16"/>
        <v>0</v>
      </c>
      <c r="BJ34" s="118">
        <f t="shared" si="17"/>
        <v>5890</v>
      </c>
      <c r="BK34" s="118">
        <f t="shared" si="18"/>
        <v>10130</v>
      </c>
      <c r="BL34" s="117">
        <v>10303</v>
      </c>
      <c r="BM34" s="117">
        <v>1</v>
      </c>
      <c r="BN34" s="117">
        <v>0</v>
      </c>
      <c r="BO34" s="55"/>
      <c r="BP34" s="110"/>
      <c r="BQ34" s="56"/>
      <c r="BR34" s="110"/>
      <c r="BS34" s="56"/>
      <c r="BT34" s="110"/>
      <c r="BU34" s="56"/>
      <c r="BV34" s="110"/>
      <c r="BW34" s="56"/>
      <c r="BX34" s="110"/>
      <c r="BY34" s="56"/>
      <c r="BZ34" s="110"/>
      <c r="CA34" s="56"/>
      <c r="CB34" s="110"/>
      <c r="CC34" s="56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33" customHeight="1">
      <c r="A35" s="57" t="s">
        <v>33</v>
      </c>
      <c r="B35" s="119">
        <v>80788</v>
      </c>
      <c r="C35" s="119">
        <v>0</v>
      </c>
      <c r="D35" s="119">
        <v>0</v>
      </c>
      <c r="E35" s="119">
        <v>75803</v>
      </c>
      <c r="F35" s="119">
        <v>4985</v>
      </c>
      <c r="G35" s="119">
        <v>0</v>
      </c>
      <c r="H35" s="119">
        <v>0</v>
      </c>
      <c r="I35" s="119">
        <v>77459</v>
      </c>
      <c r="J35" s="119">
        <v>0</v>
      </c>
      <c r="K35" s="119">
        <v>77459</v>
      </c>
      <c r="L35" s="119">
        <v>54952</v>
      </c>
      <c r="M35" s="119">
        <v>4127</v>
      </c>
      <c r="N35" s="119">
        <v>18380</v>
      </c>
      <c r="O35" s="119">
        <v>0</v>
      </c>
      <c r="P35" s="119">
        <v>0</v>
      </c>
      <c r="Q35" s="119">
        <v>30765</v>
      </c>
      <c r="R35" s="119">
        <v>0</v>
      </c>
      <c r="S35" s="119">
        <v>0</v>
      </c>
      <c r="T35" s="119">
        <v>15</v>
      </c>
      <c r="U35" s="119">
        <v>499661</v>
      </c>
      <c r="V35" s="119">
        <v>17430</v>
      </c>
      <c r="W35" s="119">
        <v>439619</v>
      </c>
      <c r="X35" s="119">
        <v>439279</v>
      </c>
      <c r="Y35" s="119">
        <v>0</v>
      </c>
      <c r="Z35" s="119">
        <v>340</v>
      </c>
      <c r="AA35" s="119">
        <v>0</v>
      </c>
      <c r="AB35" s="119">
        <v>0</v>
      </c>
      <c r="AC35" s="119">
        <v>27687</v>
      </c>
      <c r="AD35" s="119">
        <v>18132</v>
      </c>
      <c r="AE35" s="119">
        <v>9555</v>
      </c>
      <c r="AF35" s="119">
        <v>0</v>
      </c>
      <c r="AG35" s="119">
        <v>0</v>
      </c>
      <c r="AH35" s="119">
        <v>0</v>
      </c>
      <c r="AI35" s="119">
        <v>0</v>
      </c>
      <c r="AJ35" s="119">
        <v>9</v>
      </c>
      <c r="AK35" s="119">
        <v>0</v>
      </c>
      <c r="AL35" s="119">
        <v>0</v>
      </c>
      <c r="AM35" s="119">
        <v>0</v>
      </c>
      <c r="AN35" s="119">
        <v>0</v>
      </c>
      <c r="AO35" s="119">
        <v>14916</v>
      </c>
      <c r="AP35" s="120">
        <f>'第３９表介護保険事業会計（1）'!B35-U35</f>
        <v>44375</v>
      </c>
      <c r="AQ35" s="119">
        <v>0</v>
      </c>
      <c r="AR35" s="119">
        <v>0</v>
      </c>
      <c r="AS35" s="119">
        <v>0</v>
      </c>
      <c r="AT35" s="119"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20">
        <f t="shared" si="11"/>
        <v>0</v>
      </c>
      <c r="BA35" s="119">
        <v>0</v>
      </c>
      <c r="BB35" s="119">
        <v>0</v>
      </c>
      <c r="BC35" s="119">
        <v>0</v>
      </c>
      <c r="BD35" s="120">
        <f t="shared" si="12"/>
        <v>0</v>
      </c>
      <c r="BE35" s="120">
        <f t="shared" si="13"/>
        <v>44375</v>
      </c>
      <c r="BF35" s="120">
        <f t="shared" si="14"/>
        <v>44375</v>
      </c>
      <c r="BG35" s="120">
        <f>'第３９表介護保険事業会計 (2)'!C35</f>
        <v>0</v>
      </c>
      <c r="BH35" s="120">
        <f t="shared" si="15"/>
        <v>0</v>
      </c>
      <c r="BI35" s="120">
        <f t="shared" si="16"/>
        <v>0</v>
      </c>
      <c r="BJ35" s="120">
        <f t="shared" si="17"/>
        <v>44375</v>
      </c>
      <c r="BK35" s="120">
        <f t="shared" si="18"/>
        <v>44375</v>
      </c>
      <c r="BL35" s="119">
        <v>7409</v>
      </c>
      <c r="BM35" s="119">
        <v>2</v>
      </c>
      <c r="BN35" s="119">
        <v>1381</v>
      </c>
      <c r="BO35" s="55"/>
      <c r="BP35" s="110"/>
      <c r="BQ35" s="56"/>
      <c r="BR35" s="110"/>
      <c r="BS35" s="56"/>
      <c r="BT35" s="110"/>
      <c r="BU35" s="56"/>
      <c r="BV35" s="110"/>
      <c r="BW35" s="56"/>
      <c r="BX35" s="110"/>
      <c r="BY35" s="56"/>
      <c r="BZ35" s="110"/>
      <c r="CA35" s="56"/>
      <c r="CB35" s="110"/>
      <c r="CC35" s="56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ht="33" customHeight="1">
      <c r="A36" s="57" t="s">
        <v>34</v>
      </c>
      <c r="B36" s="119">
        <v>68629</v>
      </c>
      <c r="C36" s="119">
        <v>0</v>
      </c>
      <c r="D36" s="119">
        <v>0</v>
      </c>
      <c r="E36" s="119">
        <v>66755</v>
      </c>
      <c r="F36" s="119">
        <v>1874</v>
      </c>
      <c r="G36" s="119">
        <v>0</v>
      </c>
      <c r="H36" s="119">
        <v>0</v>
      </c>
      <c r="I36" s="119">
        <v>75965</v>
      </c>
      <c r="J36" s="119">
        <v>0</v>
      </c>
      <c r="K36" s="119">
        <v>75965</v>
      </c>
      <c r="L36" s="119">
        <v>50214</v>
      </c>
      <c r="M36" s="119">
        <v>1711</v>
      </c>
      <c r="N36" s="119">
        <v>24040</v>
      </c>
      <c r="O36" s="119">
        <v>0</v>
      </c>
      <c r="P36" s="119">
        <v>0</v>
      </c>
      <c r="Q36" s="119">
        <v>18839</v>
      </c>
      <c r="R36" s="119">
        <v>0</v>
      </c>
      <c r="S36" s="119">
        <v>0</v>
      </c>
      <c r="T36" s="119">
        <v>53</v>
      </c>
      <c r="U36" s="119">
        <v>442716</v>
      </c>
      <c r="V36" s="119">
        <v>10890</v>
      </c>
      <c r="W36" s="119">
        <v>388680</v>
      </c>
      <c r="X36" s="119">
        <v>388468</v>
      </c>
      <c r="Y36" s="119">
        <v>0</v>
      </c>
      <c r="Z36" s="119">
        <v>212</v>
      </c>
      <c r="AA36" s="119">
        <v>0</v>
      </c>
      <c r="AB36" s="119">
        <v>0</v>
      </c>
      <c r="AC36" s="119">
        <v>9016</v>
      </c>
      <c r="AD36" s="119">
        <v>2667</v>
      </c>
      <c r="AE36" s="119">
        <v>6349</v>
      </c>
      <c r="AF36" s="119">
        <v>0</v>
      </c>
      <c r="AG36" s="119">
        <v>5109</v>
      </c>
      <c r="AH36" s="119">
        <v>0</v>
      </c>
      <c r="AI36" s="119">
        <v>5109</v>
      </c>
      <c r="AJ36" s="119">
        <v>11767</v>
      </c>
      <c r="AK36" s="119">
        <v>10333</v>
      </c>
      <c r="AL36" s="119">
        <v>10333</v>
      </c>
      <c r="AM36" s="119">
        <v>0</v>
      </c>
      <c r="AN36" s="119">
        <v>0</v>
      </c>
      <c r="AO36" s="119">
        <v>6921</v>
      </c>
      <c r="AP36" s="120">
        <f>'第３９表介護保険事業会計（1）'!B36-U36</f>
        <v>15994</v>
      </c>
      <c r="AQ36" s="119">
        <v>0</v>
      </c>
      <c r="AR36" s="119">
        <v>0</v>
      </c>
      <c r="AS36" s="119">
        <v>0</v>
      </c>
      <c r="AT36" s="119"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20">
        <f t="shared" si="11"/>
        <v>0</v>
      </c>
      <c r="BA36" s="119">
        <v>0</v>
      </c>
      <c r="BB36" s="119">
        <v>0</v>
      </c>
      <c r="BC36" s="119">
        <v>0</v>
      </c>
      <c r="BD36" s="120">
        <f t="shared" si="12"/>
        <v>0</v>
      </c>
      <c r="BE36" s="120">
        <f t="shared" si="13"/>
        <v>15994</v>
      </c>
      <c r="BF36" s="120">
        <f t="shared" si="14"/>
        <v>15994</v>
      </c>
      <c r="BG36" s="120">
        <f>'第３９表介護保険事業会計 (2)'!C36</f>
        <v>0</v>
      </c>
      <c r="BH36" s="120">
        <f t="shared" si="15"/>
        <v>0</v>
      </c>
      <c r="BI36" s="120">
        <f t="shared" si="16"/>
        <v>0</v>
      </c>
      <c r="BJ36" s="120">
        <f t="shared" si="17"/>
        <v>15994</v>
      </c>
      <c r="BK36" s="120">
        <f t="shared" si="18"/>
        <v>15994</v>
      </c>
      <c r="BL36" s="119">
        <v>5878</v>
      </c>
      <c r="BM36" s="119">
        <v>1</v>
      </c>
      <c r="BN36" s="119">
        <v>0</v>
      </c>
      <c r="BO36" s="55"/>
      <c r="BP36" s="110"/>
      <c r="BQ36" s="56"/>
      <c r="BR36" s="110"/>
      <c r="BS36" s="56"/>
      <c r="BT36" s="110"/>
      <c r="BU36" s="56"/>
      <c r="BV36" s="110"/>
      <c r="BW36" s="56"/>
      <c r="BX36" s="110"/>
      <c r="BY36" s="56"/>
      <c r="BZ36" s="110"/>
      <c r="CA36" s="56"/>
      <c r="CB36" s="110"/>
      <c r="CC36" s="56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33" customHeight="1">
      <c r="A37" s="57" t="s">
        <v>35</v>
      </c>
      <c r="B37" s="119">
        <v>85166</v>
      </c>
      <c r="C37" s="119">
        <v>0</v>
      </c>
      <c r="D37" s="119">
        <v>0</v>
      </c>
      <c r="E37" s="119">
        <v>77032</v>
      </c>
      <c r="F37" s="119">
        <v>8134</v>
      </c>
      <c r="G37" s="119">
        <v>0</v>
      </c>
      <c r="H37" s="119">
        <v>0</v>
      </c>
      <c r="I37" s="119">
        <v>90826</v>
      </c>
      <c r="J37" s="119">
        <v>0</v>
      </c>
      <c r="K37" s="119">
        <v>89933</v>
      </c>
      <c r="L37" s="119">
        <v>61938</v>
      </c>
      <c r="M37" s="119">
        <v>7612</v>
      </c>
      <c r="N37" s="119">
        <v>20383</v>
      </c>
      <c r="O37" s="119">
        <v>893</v>
      </c>
      <c r="P37" s="119">
        <v>21043</v>
      </c>
      <c r="Q37" s="119">
        <v>16415</v>
      </c>
      <c r="R37" s="119">
        <v>0</v>
      </c>
      <c r="S37" s="119">
        <v>0</v>
      </c>
      <c r="T37" s="119">
        <v>1825</v>
      </c>
      <c r="U37" s="119">
        <v>584661</v>
      </c>
      <c r="V37" s="119">
        <v>21062</v>
      </c>
      <c r="W37" s="119">
        <v>495509</v>
      </c>
      <c r="X37" s="119">
        <v>495208</v>
      </c>
      <c r="Y37" s="119">
        <v>0</v>
      </c>
      <c r="Z37" s="119">
        <v>301</v>
      </c>
      <c r="AA37" s="119">
        <v>0</v>
      </c>
      <c r="AB37" s="119">
        <v>0</v>
      </c>
      <c r="AC37" s="119">
        <v>45745</v>
      </c>
      <c r="AD37" s="119">
        <v>15366</v>
      </c>
      <c r="AE37" s="119">
        <v>30379</v>
      </c>
      <c r="AF37" s="119">
        <v>0</v>
      </c>
      <c r="AG37" s="119">
        <v>0</v>
      </c>
      <c r="AH37" s="119">
        <v>0</v>
      </c>
      <c r="AI37" s="119">
        <v>0</v>
      </c>
      <c r="AJ37" s="119">
        <v>0</v>
      </c>
      <c r="AK37" s="119">
        <v>6666</v>
      </c>
      <c r="AL37" s="119">
        <v>6666</v>
      </c>
      <c r="AM37" s="119">
        <v>0</v>
      </c>
      <c r="AN37" s="119">
        <v>0</v>
      </c>
      <c r="AO37" s="119">
        <v>15679</v>
      </c>
      <c r="AP37" s="120">
        <f>'第３９表介護保険事業会計（1）'!B37-U37</f>
        <v>10873</v>
      </c>
      <c r="AQ37" s="119">
        <v>0</v>
      </c>
      <c r="AR37" s="119">
        <v>0</v>
      </c>
      <c r="AS37" s="119">
        <v>0</v>
      </c>
      <c r="AT37" s="119">
        <v>0</v>
      </c>
      <c r="AU37" s="119">
        <v>0</v>
      </c>
      <c r="AV37" s="119">
        <v>0</v>
      </c>
      <c r="AW37" s="119">
        <v>0</v>
      </c>
      <c r="AX37" s="119">
        <v>13677</v>
      </c>
      <c r="AY37" s="119">
        <v>1345</v>
      </c>
      <c r="AZ37" s="120">
        <f t="shared" si="11"/>
        <v>-13677</v>
      </c>
      <c r="BA37" s="119">
        <v>0</v>
      </c>
      <c r="BB37" s="119">
        <v>262</v>
      </c>
      <c r="BC37" s="119">
        <v>0</v>
      </c>
      <c r="BD37" s="120">
        <f t="shared" si="12"/>
        <v>262</v>
      </c>
      <c r="BE37" s="120">
        <f t="shared" si="13"/>
        <v>-2542</v>
      </c>
      <c r="BF37" s="120">
        <f t="shared" si="14"/>
        <v>10873</v>
      </c>
      <c r="BG37" s="120">
        <f>'第３９表介護保険事業会計 (2)'!C37</f>
        <v>0</v>
      </c>
      <c r="BH37" s="120">
        <f t="shared" si="15"/>
        <v>0</v>
      </c>
      <c r="BI37" s="120">
        <f t="shared" si="16"/>
        <v>0</v>
      </c>
      <c r="BJ37" s="120">
        <f t="shared" si="17"/>
        <v>-2542</v>
      </c>
      <c r="BK37" s="120">
        <f t="shared" si="18"/>
        <v>10873</v>
      </c>
      <c r="BL37" s="119">
        <v>13455</v>
      </c>
      <c r="BM37" s="119">
        <v>2</v>
      </c>
      <c r="BN37" s="119">
        <v>0</v>
      </c>
      <c r="BO37" s="55"/>
      <c r="BP37" s="110"/>
      <c r="BQ37" s="56"/>
      <c r="BR37" s="110"/>
      <c r="BS37" s="56"/>
      <c r="BT37" s="110"/>
      <c r="BU37" s="56"/>
      <c r="BV37" s="110"/>
      <c r="BW37" s="56"/>
      <c r="BX37" s="110"/>
      <c r="BY37" s="56"/>
      <c r="BZ37" s="110"/>
      <c r="CA37" s="56"/>
      <c r="CB37" s="110"/>
      <c r="CC37" s="56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79" customFormat="1" ht="33" customHeight="1">
      <c r="A38" s="58" t="s">
        <v>36</v>
      </c>
      <c r="B38" s="121">
        <v>48870</v>
      </c>
      <c r="C38" s="121">
        <v>0</v>
      </c>
      <c r="D38" s="121">
        <v>0</v>
      </c>
      <c r="E38" s="121">
        <v>37323</v>
      </c>
      <c r="F38" s="121">
        <v>11547</v>
      </c>
      <c r="G38" s="121">
        <v>0</v>
      </c>
      <c r="H38" s="121">
        <v>0</v>
      </c>
      <c r="I38" s="121">
        <v>66401</v>
      </c>
      <c r="J38" s="121">
        <v>0</v>
      </c>
      <c r="K38" s="121">
        <v>66285</v>
      </c>
      <c r="L38" s="121">
        <v>32276</v>
      </c>
      <c r="M38" s="121">
        <v>25510</v>
      </c>
      <c r="N38" s="121">
        <v>8499</v>
      </c>
      <c r="O38" s="121">
        <v>116</v>
      </c>
      <c r="P38" s="121">
        <v>0</v>
      </c>
      <c r="Q38" s="121">
        <v>41699</v>
      </c>
      <c r="R38" s="121">
        <v>0</v>
      </c>
      <c r="S38" s="121">
        <v>0</v>
      </c>
      <c r="T38" s="121">
        <v>1421</v>
      </c>
      <c r="U38" s="121">
        <v>337707</v>
      </c>
      <c r="V38" s="121">
        <v>12234</v>
      </c>
      <c r="W38" s="121">
        <v>252687</v>
      </c>
      <c r="X38" s="121">
        <v>252532</v>
      </c>
      <c r="Y38" s="121">
        <v>0</v>
      </c>
      <c r="Z38" s="121">
        <v>155</v>
      </c>
      <c r="AA38" s="121">
        <v>0</v>
      </c>
      <c r="AB38" s="121">
        <v>0</v>
      </c>
      <c r="AC38" s="121">
        <v>43994</v>
      </c>
      <c r="AD38" s="121">
        <v>7270</v>
      </c>
      <c r="AE38" s="121">
        <v>36724</v>
      </c>
      <c r="AF38" s="121">
        <v>0</v>
      </c>
      <c r="AG38" s="121">
        <v>10393</v>
      </c>
      <c r="AH38" s="121">
        <v>0</v>
      </c>
      <c r="AI38" s="121">
        <v>10393</v>
      </c>
      <c r="AJ38" s="121">
        <v>4</v>
      </c>
      <c r="AK38" s="121">
        <v>0</v>
      </c>
      <c r="AL38" s="121">
        <v>0</v>
      </c>
      <c r="AM38" s="121">
        <v>0</v>
      </c>
      <c r="AN38" s="121">
        <v>0</v>
      </c>
      <c r="AO38" s="121">
        <v>18395</v>
      </c>
      <c r="AP38" s="122">
        <f>'第３９表介護保険事業会計（1）'!B38-U38</f>
        <v>28793</v>
      </c>
      <c r="AQ38" s="121">
        <v>0</v>
      </c>
      <c r="AR38" s="121">
        <v>0</v>
      </c>
      <c r="AS38" s="121">
        <v>0</v>
      </c>
      <c r="AT38" s="121">
        <v>0</v>
      </c>
      <c r="AU38" s="121">
        <v>0</v>
      </c>
      <c r="AV38" s="121">
        <v>3573</v>
      </c>
      <c r="AW38" s="121">
        <v>0</v>
      </c>
      <c r="AX38" s="121">
        <v>2802</v>
      </c>
      <c r="AY38" s="121">
        <v>2802</v>
      </c>
      <c r="AZ38" s="122">
        <f t="shared" si="11"/>
        <v>771</v>
      </c>
      <c r="BA38" s="121">
        <v>0</v>
      </c>
      <c r="BB38" s="121">
        <v>3551</v>
      </c>
      <c r="BC38" s="121">
        <v>0</v>
      </c>
      <c r="BD38" s="122">
        <f t="shared" si="12"/>
        <v>3551</v>
      </c>
      <c r="BE38" s="122">
        <f t="shared" si="13"/>
        <v>33115</v>
      </c>
      <c r="BF38" s="122">
        <f t="shared" si="14"/>
        <v>28793</v>
      </c>
      <c r="BG38" s="122">
        <f>'第３９表介護保険事業会計 (2)'!C38</f>
        <v>0</v>
      </c>
      <c r="BH38" s="122">
        <f t="shared" si="15"/>
        <v>0</v>
      </c>
      <c r="BI38" s="122">
        <f t="shared" si="16"/>
        <v>0</v>
      </c>
      <c r="BJ38" s="122">
        <f t="shared" si="17"/>
        <v>33115</v>
      </c>
      <c r="BK38" s="122">
        <f t="shared" si="18"/>
        <v>28793</v>
      </c>
      <c r="BL38" s="121">
        <v>27382</v>
      </c>
      <c r="BM38" s="121">
        <v>4</v>
      </c>
      <c r="BN38" s="121">
        <v>0</v>
      </c>
      <c r="BO38" s="77"/>
      <c r="BP38" s="110"/>
      <c r="BQ38" s="78"/>
      <c r="BR38" s="110"/>
      <c r="BS38" s="78"/>
      <c r="BT38" s="110"/>
      <c r="BU38" s="78"/>
      <c r="BV38" s="110"/>
      <c r="BW38" s="78"/>
      <c r="BX38" s="110"/>
      <c r="BY38" s="78"/>
      <c r="BZ38" s="110"/>
      <c r="CA38" s="78"/>
      <c r="CB38" s="110"/>
      <c r="CC38" s="78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256" ht="33" customHeight="1">
      <c r="A39" s="57" t="s">
        <v>143</v>
      </c>
      <c r="B39" s="119">
        <v>376553</v>
      </c>
      <c r="C39" s="119">
        <v>0</v>
      </c>
      <c r="D39" s="119">
        <v>0</v>
      </c>
      <c r="E39" s="119">
        <v>362804</v>
      </c>
      <c r="F39" s="119">
        <v>13482</v>
      </c>
      <c r="G39" s="119">
        <v>267</v>
      </c>
      <c r="H39" s="119">
        <v>0</v>
      </c>
      <c r="I39" s="119">
        <v>388683</v>
      </c>
      <c r="J39" s="119">
        <v>0</v>
      </c>
      <c r="K39" s="119">
        <v>388683</v>
      </c>
      <c r="L39" s="119">
        <v>306799</v>
      </c>
      <c r="M39" s="119">
        <v>13608</v>
      </c>
      <c r="N39" s="119">
        <v>68276</v>
      </c>
      <c r="O39" s="119">
        <v>0</v>
      </c>
      <c r="P39" s="119">
        <v>0</v>
      </c>
      <c r="Q39" s="119">
        <v>119270</v>
      </c>
      <c r="R39" s="119">
        <v>0</v>
      </c>
      <c r="S39" s="119">
        <v>0</v>
      </c>
      <c r="T39" s="119">
        <v>856</v>
      </c>
      <c r="U39" s="119">
        <v>2618889</v>
      </c>
      <c r="V39" s="119">
        <v>61350</v>
      </c>
      <c r="W39" s="119">
        <v>2437625</v>
      </c>
      <c r="X39" s="119">
        <v>2435680</v>
      </c>
      <c r="Y39" s="119">
        <v>0</v>
      </c>
      <c r="Z39" s="119">
        <v>1945</v>
      </c>
      <c r="AA39" s="119">
        <v>0</v>
      </c>
      <c r="AB39" s="119">
        <v>0</v>
      </c>
      <c r="AC39" s="119">
        <v>80032</v>
      </c>
      <c r="AD39" s="119">
        <v>45898</v>
      </c>
      <c r="AE39" s="119">
        <v>34134</v>
      </c>
      <c r="AF39" s="119">
        <v>0</v>
      </c>
      <c r="AG39" s="119">
        <v>12022</v>
      </c>
      <c r="AH39" s="119">
        <v>0</v>
      </c>
      <c r="AI39" s="119">
        <v>12022</v>
      </c>
      <c r="AJ39" s="119">
        <v>0</v>
      </c>
      <c r="AK39" s="119">
        <v>1</v>
      </c>
      <c r="AL39" s="119">
        <v>0</v>
      </c>
      <c r="AM39" s="119">
        <v>1</v>
      </c>
      <c r="AN39" s="119">
        <v>0</v>
      </c>
      <c r="AO39" s="119">
        <v>27859</v>
      </c>
      <c r="AP39" s="120">
        <f>'第３９表介護保険事業会計（1）'!B39-U39</f>
        <v>108000</v>
      </c>
      <c r="AQ39" s="119">
        <v>0</v>
      </c>
      <c r="AR39" s="119">
        <v>0</v>
      </c>
      <c r="AS39" s="119">
        <v>0</v>
      </c>
      <c r="AT39" s="119">
        <v>0</v>
      </c>
      <c r="AU39" s="119">
        <v>0</v>
      </c>
      <c r="AV39" s="119">
        <v>5</v>
      </c>
      <c r="AW39" s="119">
        <v>0</v>
      </c>
      <c r="AX39" s="119">
        <v>30693</v>
      </c>
      <c r="AY39" s="119">
        <v>4728</v>
      </c>
      <c r="AZ39" s="120">
        <f t="shared" si="11"/>
        <v>-30688</v>
      </c>
      <c r="BA39" s="119">
        <v>0</v>
      </c>
      <c r="BB39" s="119">
        <v>2468</v>
      </c>
      <c r="BC39" s="119">
        <v>0</v>
      </c>
      <c r="BD39" s="120">
        <f t="shared" si="12"/>
        <v>2468</v>
      </c>
      <c r="BE39" s="120">
        <f t="shared" si="13"/>
        <v>79780</v>
      </c>
      <c r="BF39" s="120">
        <f t="shared" si="14"/>
        <v>108000</v>
      </c>
      <c r="BG39" s="120">
        <f>'第３９表介護保険事業会計 (2)'!C39</f>
        <v>0</v>
      </c>
      <c r="BH39" s="120">
        <f t="shared" si="15"/>
        <v>0</v>
      </c>
      <c r="BI39" s="120">
        <f t="shared" si="16"/>
        <v>0</v>
      </c>
      <c r="BJ39" s="120">
        <f t="shared" si="17"/>
        <v>79780</v>
      </c>
      <c r="BK39" s="120">
        <f t="shared" si="18"/>
        <v>108000</v>
      </c>
      <c r="BL39" s="119">
        <v>41523</v>
      </c>
      <c r="BM39" s="119">
        <v>6</v>
      </c>
      <c r="BN39" s="119">
        <v>0</v>
      </c>
      <c r="BO39" s="55"/>
      <c r="BP39" s="110"/>
      <c r="BQ39" s="56"/>
      <c r="BR39" s="110"/>
      <c r="BS39" s="56"/>
      <c r="BT39" s="110"/>
      <c r="BU39" s="56"/>
      <c r="BV39" s="110"/>
      <c r="BW39" s="56"/>
      <c r="BX39" s="110"/>
      <c r="BY39" s="56"/>
      <c r="BZ39" s="110"/>
      <c r="CA39" s="56"/>
      <c r="CB39" s="110"/>
      <c r="CC39" s="56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ht="33" customHeight="1">
      <c r="A40" s="57" t="s">
        <v>37</v>
      </c>
      <c r="B40" s="119">
        <v>174326</v>
      </c>
      <c r="C40" s="119">
        <v>0</v>
      </c>
      <c r="D40" s="119">
        <v>0</v>
      </c>
      <c r="E40" s="119">
        <v>165200</v>
      </c>
      <c r="F40" s="119">
        <v>9126</v>
      </c>
      <c r="G40" s="119">
        <v>0</v>
      </c>
      <c r="H40" s="119">
        <v>0</v>
      </c>
      <c r="I40" s="119">
        <v>192768</v>
      </c>
      <c r="J40" s="119">
        <v>0</v>
      </c>
      <c r="K40" s="119">
        <v>192768</v>
      </c>
      <c r="L40" s="119">
        <v>137559</v>
      </c>
      <c r="M40" s="119">
        <v>9119</v>
      </c>
      <c r="N40" s="119">
        <v>46090</v>
      </c>
      <c r="O40" s="119">
        <v>0</v>
      </c>
      <c r="P40" s="119">
        <v>0</v>
      </c>
      <c r="Q40" s="119">
        <v>82041</v>
      </c>
      <c r="R40" s="119">
        <v>0</v>
      </c>
      <c r="S40" s="119">
        <v>0</v>
      </c>
      <c r="T40" s="119">
        <v>626</v>
      </c>
      <c r="U40" s="119">
        <v>1268306</v>
      </c>
      <c r="V40" s="119">
        <v>40475</v>
      </c>
      <c r="W40" s="119">
        <v>1064132</v>
      </c>
      <c r="X40" s="119">
        <v>1063270</v>
      </c>
      <c r="Y40" s="119">
        <v>0</v>
      </c>
      <c r="Z40" s="119">
        <v>862</v>
      </c>
      <c r="AA40" s="119">
        <v>0</v>
      </c>
      <c r="AB40" s="119">
        <v>0</v>
      </c>
      <c r="AC40" s="119">
        <v>53491</v>
      </c>
      <c r="AD40" s="119">
        <v>5404</v>
      </c>
      <c r="AE40" s="119">
        <v>48087</v>
      </c>
      <c r="AF40" s="119">
        <v>0</v>
      </c>
      <c r="AG40" s="119">
        <v>10103</v>
      </c>
      <c r="AH40" s="119">
        <v>0</v>
      </c>
      <c r="AI40" s="119">
        <v>10103</v>
      </c>
      <c r="AJ40" s="119">
        <v>49440</v>
      </c>
      <c r="AK40" s="119">
        <v>0</v>
      </c>
      <c r="AL40" s="119">
        <v>0</v>
      </c>
      <c r="AM40" s="119">
        <v>0</v>
      </c>
      <c r="AN40" s="119">
        <v>0</v>
      </c>
      <c r="AO40" s="119">
        <v>50665</v>
      </c>
      <c r="AP40" s="120">
        <f>'第３９表介護保険事業会計（1）'!B40-U40</f>
        <v>38220</v>
      </c>
      <c r="AQ40" s="119">
        <v>0</v>
      </c>
      <c r="AR40" s="119">
        <v>0</v>
      </c>
      <c r="AS40" s="119">
        <v>0</v>
      </c>
      <c r="AT40" s="119">
        <v>0</v>
      </c>
      <c r="AU40" s="119">
        <v>0</v>
      </c>
      <c r="AV40" s="119">
        <v>0</v>
      </c>
      <c r="AW40" s="119">
        <v>0</v>
      </c>
      <c r="AX40" s="119">
        <v>21513</v>
      </c>
      <c r="AY40" s="119">
        <v>2587</v>
      </c>
      <c r="AZ40" s="120">
        <f t="shared" si="11"/>
        <v>-21513</v>
      </c>
      <c r="BA40" s="119">
        <v>0</v>
      </c>
      <c r="BB40" s="119">
        <v>3424</v>
      </c>
      <c r="BC40" s="119">
        <v>0</v>
      </c>
      <c r="BD40" s="120">
        <f t="shared" si="12"/>
        <v>3424</v>
      </c>
      <c r="BE40" s="120">
        <f t="shared" si="13"/>
        <v>20131</v>
      </c>
      <c r="BF40" s="120">
        <f t="shared" si="14"/>
        <v>38220</v>
      </c>
      <c r="BG40" s="120">
        <f>'第３９表介護保険事業会計 (2)'!C40</f>
        <v>0</v>
      </c>
      <c r="BH40" s="120">
        <f t="shared" si="15"/>
        <v>0</v>
      </c>
      <c r="BI40" s="120">
        <f t="shared" si="16"/>
        <v>0</v>
      </c>
      <c r="BJ40" s="120">
        <f t="shared" si="17"/>
        <v>20131</v>
      </c>
      <c r="BK40" s="120">
        <f t="shared" si="18"/>
        <v>38220</v>
      </c>
      <c r="BL40" s="119">
        <v>21407</v>
      </c>
      <c r="BM40" s="119">
        <v>7</v>
      </c>
      <c r="BN40" s="119">
        <v>6747</v>
      </c>
      <c r="BO40" s="55"/>
      <c r="BP40" s="110"/>
      <c r="BQ40" s="56"/>
      <c r="BR40" s="110"/>
      <c r="BS40" s="56"/>
      <c r="BT40" s="110"/>
      <c r="BU40" s="56"/>
      <c r="BV40" s="110"/>
      <c r="BW40" s="56"/>
      <c r="BX40" s="110"/>
      <c r="BY40" s="56"/>
      <c r="BZ40" s="110"/>
      <c r="CA40" s="56"/>
      <c r="CB40" s="110"/>
      <c r="CC40" s="56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ht="33" customHeight="1">
      <c r="A41" s="57" t="s">
        <v>38</v>
      </c>
      <c r="B41" s="119">
        <v>71140</v>
      </c>
      <c r="C41" s="119">
        <v>0</v>
      </c>
      <c r="D41" s="119">
        <v>0</v>
      </c>
      <c r="E41" s="119">
        <v>68739</v>
      </c>
      <c r="F41" s="119">
        <v>2401</v>
      </c>
      <c r="G41" s="119">
        <v>0</v>
      </c>
      <c r="H41" s="119">
        <v>0</v>
      </c>
      <c r="I41" s="119">
        <v>98052</v>
      </c>
      <c r="J41" s="119">
        <v>0</v>
      </c>
      <c r="K41" s="119">
        <v>98052</v>
      </c>
      <c r="L41" s="119">
        <v>61431</v>
      </c>
      <c r="M41" s="119">
        <v>5136</v>
      </c>
      <c r="N41" s="119">
        <v>31485</v>
      </c>
      <c r="O41" s="119">
        <v>0</v>
      </c>
      <c r="P41" s="119">
        <v>0</v>
      </c>
      <c r="Q41" s="119">
        <v>25393</v>
      </c>
      <c r="R41" s="119">
        <v>0</v>
      </c>
      <c r="S41" s="119">
        <v>0</v>
      </c>
      <c r="T41" s="119">
        <v>7</v>
      </c>
      <c r="U41" s="119">
        <v>486791</v>
      </c>
      <c r="V41" s="119">
        <v>30922</v>
      </c>
      <c r="W41" s="119">
        <v>418931</v>
      </c>
      <c r="X41" s="119">
        <v>418590</v>
      </c>
      <c r="Y41" s="119">
        <v>0</v>
      </c>
      <c r="Z41" s="119">
        <v>341</v>
      </c>
      <c r="AA41" s="119">
        <v>0</v>
      </c>
      <c r="AB41" s="119">
        <v>0</v>
      </c>
      <c r="AC41" s="119">
        <v>13685</v>
      </c>
      <c r="AD41" s="119">
        <v>3818</v>
      </c>
      <c r="AE41" s="119">
        <v>9867</v>
      </c>
      <c r="AF41" s="119">
        <v>0</v>
      </c>
      <c r="AG41" s="119">
        <v>3237</v>
      </c>
      <c r="AH41" s="119">
        <v>0</v>
      </c>
      <c r="AI41" s="119">
        <v>3237</v>
      </c>
      <c r="AJ41" s="119">
        <v>11768</v>
      </c>
      <c r="AK41" s="119">
        <v>0</v>
      </c>
      <c r="AL41" s="119">
        <v>0</v>
      </c>
      <c r="AM41" s="119">
        <v>0</v>
      </c>
      <c r="AN41" s="119">
        <v>0</v>
      </c>
      <c r="AO41" s="119">
        <v>8248</v>
      </c>
      <c r="AP41" s="120">
        <f>'第３９表介護保険事業会計（1）'!B41-U41</f>
        <v>58765</v>
      </c>
      <c r="AQ41" s="119">
        <v>0</v>
      </c>
      <c r="AR41" s="119">
        <v>0</v>
      </c>
      <c r="AS41" s="119">
        <v>0</v>
      </c>
      <c r="AT41" s="119">
        <v>0</v>
      </c>
      <c r="AU41" s="119">
        <v>0</v>
      </c>
      <c r="AV41" s="119">
        <v>0</v>
      </c>
      <c r="AW41" s="119">
        <v>0</v>
      </c>
      <c r="AX41" s="119">
        <v>15106</v>
      </c>
      <c r="AY41" s="119">
        <v>1898</v>
      </c>
      <c r="AZ41" s="120">
        <f t="shared" si="11"/>
        <v>-15106</v>
      </c>
      <c r="BA41" s="119">
        <v>0</v>
      </c>
      <c r="BB41" s="119">
        <v>0</v>
      </c>
      <c r="BC41" s="119">
        <v>4401</v>
      </c>
      <c r="BD41" s="120">
        <f t="shared" si="12"/>
        <v>-4401</v>
      </c>
      <c r="BE41" s="120">
        <f t="shared" si="13"/>
        <v>39258</v>
      </c>
      <c r="BF41" s="120">
        <f t="shared" si="14"/>
        <v>58765</v>
      </c>
      <c r="BG41" s="120">
        <f>'第３９表介護保険事業会計 (2)'!C41</f>
        <v>0</v>
      </c>
      <c r="BH41" s="120">
        <f t="shared" si="15"/>
        <v>0</v>
      </c>
      <c r="BI41" s="120">
        <f t="shared" si="16"/>
        <v>0</v>
      </c>
      <c r="BJ41" s="120">
        <f t="shared" si="17"/>
        <v>39258</v>
      </c>
      <c r="BK41" s="120">
        <f t="shared" si="18"/>
        <v>58765</v>
      </c>
      <c r="BL41" s="119">
        <v>17104</v>
      </c>
      <c r="BM41" s="119">
        <v>2</v>
      </c>
      <c r="BN41" s="119">
        <v>0</v>
      </c>
      <c r="BO41" s="55"/>
      <c r="BP41" s="110"/>
      <c r="BQ41" s="56"/>
      <c r="BR41" s="110"/>
      <c r="BS41" s="56"/>
      <c r="BT41" s="110"/>
      <c r="BU41" s="56"/>
      <c r="BV41" s="110"/>
      <c r="BW41" s="56"/>
      <c r="BX41" s="110"/>
      <c r="BY41" s="56"/>
      <c r="BZ41" s="110"/>
      <c r="CA41" s="56"/>
      <c r="CB41" s="110"/>
      <c r="CC41" s="56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</row>
    <row r="42" spans="1:256" ht="33" customHeight="1">
      <c r="A42" s="57" t="s">
        <v>39</v>
      </c>
      <c r="B42" s="119">
        <v>53860</v>
      </c>
      <c r="C42" s="119">
        <v>0</v>
      </c>
      <c r="D42" s="119">
        <v>0</v>
      </c>
      <c r="E42" s="119">
        <v>49579</v>
      </c>
      <c r="F42" s="119">
        <v>4281</v>
      </c>
      <c r="G42" s="119">
        <v>0</v>
      </c>
      <c r="H42" s="119">
        <v>0</v>
      </c>
      <c r="I42" s="119">
        <v>90161</v>
      </c>
      <c r="J42" s="119">
        <v>0</v>
      </c>
      <c r="K42" s="119">
        <v>90161</v>
      </c>
      <c r="L42" s="119">
        <v>58612</v>
      </c>
      <c r="M42" s="119">
        <v>10728</v>
      </c>
      <c r="N42" s="119">
        <v>20821</v>
      </c>
      <c r="O42" s="119">
        <v>0</v>
      </c>
      <c r="P42" s="119">
        <v>0</v>
      </c>
      <c r="Q42" s="119">
        <v>50072</v>
      </c>
      <c r="R42" s="119">
        <v>0</v>
      </c>
      <c r="S42" s="119">
        <v>0</v>
      </c>
      <c r="T42" s="119">
        <v>8</v>
      </c>
      <c r="U42" s="119">
        <v>409462</v>
      </c>
      <c r="V42" s="119">
        <v>20040</v>
      </c>
      <c r="W42" s="119">
        <v>312780</v>
      </c>
      <c r="X42" s="119">
        <v>312559</v>
      </c>
      <c r="Y42" s="119">
        <v>0</v>
      </c>
      <c r="Z42" s="119">
        <v>221</v>
      </c>
      <c r="AA42" s="119">
        <v>0</v>
      </c>
      <c r="AB42" s="119">
        <v>0</v>
      </c>
      <c r="AC42" s="119">
        <v>25341</v>
      </c>
      <c r="AD42" s="119">
        <v>13448</v>
      </c>
      <c r="AE42" s="119">
        <v>11893</v>
      </c>
      <c r="AF42" s="119">
        <v>0</v>
      </c>
      <c r="AG42" s="119">
        <v>27863</v>
      </c>
      <c r="AH42" s="119">
        <v>0</v>
      </c>
      <c r="AI42" s="119">
        <v>27863</v>
      </c>
      <c r="AJ42" s="119">
        <v>21766</v>
      </c>
      <c r="AK42" s="119">
        <v>0</v>
      </c>
      <c r="AL42" s="119">
        <v>0</v>
      </c>
      <c r="AM42" s="119">
        <v>0</v>
      </c>
      <c r="AN42" s="119">
        <v>0</v>
      </c>
      <c r="AO42" s="119">
        <v>1672</v>
      </c>
      <c r="AP42" s="120">
        <f>'第３９表介護保険事業会計（1）'!B42-U42</f>
        <v>47516</v>
      </c>
      <c r="AQ42" s="119">
        <v>0</v>
      </c>
      <c r="AR42" s="119">
        <v>0</v>
      </c>
      <c r="AS42" s="119">
        <v>0</v>
      </c>
      <c r="AT42" s="119">
        <v>0</v>
      </c>
      <c r="AU42" s="119">
        <v>0</v>
      </c>
      <c r="AV42" s="119">
        <v>0</v>
      </c>
      <c r="AW42" s="119">
        <v>0</v>
      </c>
      <c r="AX42" s="119">
        <v>3367</v>
      </c>
      <c r="AY42" s="119">
        <v>670</v>
      </c>
      <c r="AZ42" s="120">
        <f t="shared" si="11"/>
        <v>-3367</v>
      </c>
      <c r="BA42" s="119">
        <v>0</v>
      </c>
      <c r="BB42" s="119">
        <v>731</v>
      </c>
      <c r="BC42" s="119">
        <v>0</v>
      </c>
      <c r="BD42" s="120">
        <f t="shared" si="12"/>
        <v>731</v>
      </c>
      <c r="BE42" s="120">
        <f t="shared" si="13"/>
        <v>44880</v>
      </c>
      <c r="BF42" s="120">
        <f t="shared" si="14"/>
        <v>47516</v>
      </c>
      <c r="BG42" s="120">
        <f>'第３９表介護保険事業会計 (2)'!C42</f>
        <v>0</v>
      </c>
      <c r="BH42" s="120">
        <f t="shared" si="15"/>
        <v>0</v>
      </c>
      <c r="BI42" s="120">
        <f t="shared" si="16"/>
        <v>0</v>
      </c>
      <c r="BJ42" s="120">
        <f t="shared" si="17"/>
        <v>44880</v>
      </c>
      <c r="BK42" s="120">
        <f t="shared" si="18"/>
        <v>47516</v>
      </c>
      <c r="BL42" s="119">
        <v>9064</v>
      </c>
      <c r="BM42" s="119">
        <v>1</v>
      </c>
      <c r="BN42" s="119">
        <v>0</v>
      </c>
      <c r="BO42" s="55"/>
      <c r="BP42" s="110"/>
      <c r="BQ42" s="56"/>
      <c r="BR42" s="110"/>
      <c r="BS42" s="56"/>
      <c r="BT42" s="110"/>
      <c r="BU42" s="56"/>
      <c r="BV42" s="110"/>
      <c r="BW42" s="56"/>
      <c r="BX42" s="110"/>
      <c r="BY42" s="56"/>
      <c r="BZ42" s="110"/>
      <c r="CA42" s="56"/>
      <c r="CB42" s="110"/>
      <c r="CC42" s="56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1:256" s="79" customFormat="1" ht="33" customHeight="1">
      <c r="A43" s="57" t="s">
        <v>40</v>
      </c>
      <c r="B43" s="119">
        <v>197958</v>
      </c>
      <c r="C43" s="119">
        <v>0</v>
      </c>
      <c r="D43" s="119">
        <v>0</v>
      </c>
      <c r="E43" s="119">
        <v>188736</v>
      </c>
      <c r="F43" s="119">
        <v>9222</v>
      </c>
      <c r="G43" s="119">
        <v>0</v>
      </c>
      <c r="H43" s="119">
        <v>0</v>
      </c>
      <c r="I43" s="119">
        <v>209479</v>
      </c>
      <c r="J43" s="119">
        <v>0</v>
      </c>
      <c r="K43" s="119">
        <v>209479</v>
      </c>
      <c r="L43" s="119">
        <v>153437</v>
      </c>
      <c r="M43" s="119">
        <v>9939</v>
      </c>
      <c r="N43" s="119">
        <v>46103</v>
      </c>
      <c r="O43" s="119">
        <v>0</v>
      </c>
      <c r="P43" s="119">
        <v>0</v>
      </c>
      <c r="Q43" s="119">
        <v>24060</v>
      </c>
      <c r="R43" s="119">
        <v>0</v>
      </c>
      <c r="S43" s="119">
        <v>0</v>
      </c>
      <c r="T43" s="119">
        <v>7219</v>
      </c>
      <c r="U43" s="119">
        <v>1375449</v>
      </c>
      <c r="V43" s="119">
        <v>44459</v>
      </c>
      <c r="W43" s="119">
        <v>1227489</v>
      </c>
      <c r="X43" s="119">
        <v>1226472</v>
      </c>
      <c r="Y43" s="119">
        <v>0</v>
      </c>
      <c r="Z43" s="119">
        <v>1017</v>
      </c>
      <c r="AA43" s="119">
        <v>0</v>
      </c>
      <c r="AB43" s="119">
        <v>0</v>
      </c>
      <c r="AC43" s="119">
        <v>62411</v>
      </c>
      <c r="AD43" s="119">
        <v>42705</v>
      </c>
      <c r="AE43" s="119">
        <v>19706</v>
      </c>
      <c r="AF43" s="119">
        <v>0</v>
      </c>
      <c r="AG43" s="119">
        <v>0</v>
      </c>
      <c r="AH43" s="119">
        <v>0</v>
      </c>
      <c r="AI43" s="119">
        <v>0</v>
      </c>
      <c r="AJ43" s="119">
        <v>28624</v>
      </c>
      <c r="AK43" s="119">
        <v>0</v>
      </c>
      <c r="AL43" s="119">
        <v>0</v>
      </c>
      <c r="AM43" s="119">
        <v>0</v>
      </c>
      <c r="AN43" s="119">
        <v>0</v>
      </c>
      <c r="AO43" s="119">
        <v>12466</v>
      </c>
      <c r="AP43" s="120">
        <f>'第３９表介護保険事業会計（1）'!B43-U43</f>
        <v>50530</v>
      </c>
      <c r="AQ43" s="119">
        <v>0</v>
      </c>
      <c r="AR43" s="119">
        <v>0</v>
      </c>
      <c r="AS43" s="119">
        <v>0</v>
      </c>
      <c r="AT43" s="119"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20">
        <f t="shared" si="11"/>
        <v>0</v>
      </c>
      <c r="BA43" s="119">
        <v>0</v>
      </c>
      <c r="BB43" s="119">
        <v>0</v>
      </c>
      <c r="BC43" s="119">
        <v>0</v>
      </c>
      <c r="BD43" s="120">
        <f t="shared" si="12"/>
        <v>0</v>
      </c>
      <c r="BE43" s="120">
        <f t="shared" si="13"/>
        <v>50530</v>
      </c>
      <c r="BF43" s="120">
        <f t="shared" si="14"/>
        <v>50530</v>
      </c>
      <c r="BG43" s="120">
        <f>'第３９表介護保険事業会計 (2)'!C43</f>
        <v>0</v>
      </c>
      <c r="BH43" s="120">
        <f t="shared" si="15"/>
        <v>0</v>
      </c>
      <c r="BI43" s="120">
        <f t="shared" si="16"/>
        <v>0</v>
      </c>
      <c r="BJ43" s="120">
        <f t="shared" si="17"/>
        <v>50530</v>
      </c>
      <c r="BK43" s="120">
        <f t="shared" si="18"/>
        <v>50530</v>
      </c>
      <c r="BL43" s="119">
        <v>24474</v>
      </c>
      <c r="BM43" s="119">
        <v>4</v>
      </c>
      <c r="BN43" s="119">
        <v>0</v>
      </c>
      <c r="BO43" s="77"/>
      <c r="BP43" s="110"/>
      <c r="BQ43" s="78"/>
      <c r="BR43" s="110"/>
      <c r="BS43" s="78"/>
      <c r="BT43" s="110"/>
      <c r="BU43" s="78"/>
      <c r="BV43" s="110"/>
      <c r="BW43" s="78"/>
      <c r="BX43" s="110"/>
      <c r="BY43" s="78"/>
      <c r="BZ43" s="110"/>
      <c r="CA43" s="78"/>
      <c r="CB43" s="110"/>
      <c r="CC43" s="78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ht="33" customHeight="1">
      <c r="A44" s="54" t="s">
        <v>41</v>
      </c>
      <c r="B44" s="117">
        <v>194357</v>
      </c>
      <c r="C44" s="117">
        <v>0</v>
      </c>
      <c r="D44" s="117">
        <v>0</v>
      </c>
      <c r="E44" s="117">
        <v>187173</v>
      </c>
      <c r="F44" s="117">
        <v>7184</v>
      </c>
      <c r="G44" s="117">
        <v>0</v>
      </c>
      <c r="H44" s="117">
        <v>0</v>
      </c>
      <c r="I44" s="117">
        <v>195847</v>
      </c>
      <c r="J44" s="117">
        <v>0</v>
      </c>
      <c r="K44" s="117">
        <v>195847</v>
      </c>
      <c r="L44" s="117">
        <v>149000</v>
      </c>
      <c r="M44" s="117">
        <v>7500</v>
      </c>
      <c r="N44" s="117">
        <v>39347</v>
      </c>
      <c r="O44" s="117">
        <v>0</v>
      </c>
      <c r="P44" s="117">
        <v>0</v>
      </c>
      <c r="Q44" s="117">
        <v>48176</v>
      </c>
      <c r="R44" s="117">
        <v>0</v>
      </c>
      <c r="S44" s="117">
        <v>0</v>
      </c>
      <c r="T44" s="117">
        <v>918</v>
      </c>
      <c r="U44" s="117">
        <v>1306576</v>
      </c>
      <c r="V44" s="117">
        <v>37423</v>
      </c>
      <c r="W44" s="117">
        <v>1174998</v>
      </c>
      <c r="X44" s="117">
        <v>1143199</v>
      </c>
      <c r="Y44" s="117">
        <v>30946</v>
      </c>
      <c r="Z44" s="117">
        <v>853</v>
      </c>
      <c r="AA44" s="117">
        <v>0</v>
      </c>
      <c r="AB44" s="117">
        <v>0</v>
      </c>
      <c r="AC44" s="117">
        <v>48885</v>
      </c>
      <c r="AD44" s="117">
        <v>31535</v>
      </c>
      <c r="AE44" s="117">
        <v>17350</v>
      </c>
      <c r="AF44" s="117">
        <v>0</v>
      </c>
      <c r="AG44" s="117">
        <v>11066</v>
      </c>
      <c r="AH44" s="117">
        <v>0</v>
      </c>
      <c r="AI44" s="117">
        <v>11066</v>
      </c>
      <c r="AJ44" s="117">
        <v>2558</v>
      </c>
      <c r="AK44" s="117">
        <v>0</v>
      </c>
      <c r="AL44" s="117">
        <v>0</v>
      </c>
      <c r="AM44" s="117">
        <v>0</v>
      </c>
      <c r="AN44" s="117">
        <v>0</v>
      </c>
      <c r="AO44" s="117">
        <v>31646</v>
      </c>
      <c r="AP44" s="118">
        <f>'第３９表介護保険事業会計（1）'!B44-U44</f>
        <v>27156</v>
      </c>
      <c r="AQ44" s="117">
        <v>0</v>
      </c>
      <c r="AR44" s="117">
        <v>0</v>
      </c>
      <c r="AS44" s="117">
        <v>0</v>
      </c>
      <c r="AT44" s="117">
        <v>0</v>
      </c>
      <c r="AU44" s="117">
        <v>0</v>
      </c>
      <c r="AV44" s="117">
        <v>0</v>
      </c>
      <c r="AW44" s="117">
        <v>0</v>
      </c>
      <c r="AX44" s="117">
        <v>21889</v>
      </c>
      <c r="AY44" s="117">
        <v>60</v>
      </c>
      <c r="AZ44" s="118">
        <f t="shared" si="11"/>
        <v>-21889</v>
      </c>
      <c r="BA44" s="117">
        <v>0</v>
      </c>
      <c r="BB44" s="117">
        <v>414</v>
      </c>
      <c r="BC44" s="117">
        <v>0</v>
      </c>
      <c r="BD44" s="118">
        <f t="shared" si="12"/>
        <v>414</v>
      </c>
      <c r="BE44" s="118">
        <f t="shared" si="13"/>
        <v>5681</v>
      </c>
      <c r="BF44" s="118">
        <f t="shared" si="14"/>
        <v>27156</v>
      </c>
      <c r="BG44" s="118">
        <f>'第３９表介護保険事業会計 (2)'!C44</f>
        <v>0</v>
      </c>
      <c r="BH44" s="118">
        <f t="shared" si="15"/>
        <v>0</v>
      </c>
      <c r="BI44" s="118">
        <f t="shared" si="16"/>
        <v>0</v>
      </c>
      <c r="BJ44" s="118">
        <f t="shared" si="17"/>
        <v>5681</v>
      </c>
      <c r="BK44" s="118">
        <f t="shared" si="18"/>
        <v>27156</v>
      </c>
      <c r="BL44" s="117">
        <v>21477</v>
      </c>
      <c r="BM44" s="117">
        <v>3</v>
      </c>
      <c r="BN44" s="117">
        <v>0</v>
      </c>
      <c r="BO44" s="55"/>
      <c r="BP44" s="110"/>
      <c r="BQ44" s="56"/>
      <c r="BR44" s="110"/>
      <c r="BS44" s="56"/>
      <c r="BT44" s="110"/>
      <c r="BU44" s="56"/>
      <c r="BV44" s="110"/>
      <c r="BW44" s="56"/>
      <c r="BX44" s="110"/>
      <c r="BY44" s="56"/>
      <c r="BZ44" s="110"/>
      <c r="CA44" s="56"/>
      <c r="CB44" s="110"/>
      <c r="CC44" s="56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1:256" ht="33" customHeight="1">
      <c r="A45" s="57" t="s">
        <v>42</v>
      </c>
      <c r="B45" s="119">
        <v>76724</v>
      </c>
      <c r="C45" s="119">
        <v>0</v>
      </c>
      <c r="D45" s="119">
        <v>0</v>
      </c>
      <c r="E45" s="119">
        <v>72613</v>
      </c>
      <c r="F45" s="119">
        <v>4111</v>
      </c>
      <c r="G45" s="119">
        <v>0</v>
      </c>
      <c r="H45" s="119">
        <v>0</v>
      </c>
      <c r="I45" s="119">
        <v>90029</v>
      </c>
      <c r="J45" s="119">
        <v>0</v>
      </c>
      <c r="K45" s="119">
        <v>88419</v>
      </c>
      <c r="L45" s="119">
        <v>54727</v>
      </c>
      <c r="M45" s="119">
        <v>4109</v>
      </c>
      <c r="N45" s="119">
        <v>29583</v>
      </c>
      <c r="O45" s="119">
        <v>1610</v>
      </c>
      <c r="P45" s="119">
        <v>1</v>
      </c>
      <c r="Q45" s="119">
        <v>67166</v>
      </c>
      <c r="R45" s="119">
        <v>0</v>
      </c>
      <c r="S45" s="119">
        <v>0</v>
      </c>
      <c r="T45" s="119">
        <v>438</v>
      </c>
      <c r="U45" s="119">
        <v>510732</v>
      </c>
      <c r="V45" s="119">
        <v>29800</v>
      </c>
      <c r="W45" s="119">
        <v>437815</v>
      </c>
      <c r="X45" s="119">
        <v>393651</v>
      </c>
      <c r="Y45" s="119">
        <v>43833</v>
      </c>
      <c r="Z45" s="119">
        <v>331</v>
      </c>
      <c r="AA45" s="119">
        <v>0</v>
      </c>
      <c r="AB45" s="119">
        <v>0</v>
      </c>
      <c r="AC45" s="119">
        <v>24303</v>
      </c>
      <c r="AD45" s="119">
        <v>9751</v>
      </c>
      <c r="AE45" s="119">
        <v>14552</v>
      </c>
      <c r="AF45" s="119">
        <v>0</v>
      </c>
      <c r="AG45" s="119">
        <v>1298</v>
      </c>
      <c r="AH45" s="119">
        <v>0</v>
      </c>
      <c r="AI45" s="119">
        <v>1298</v>
      </c>
      <c r="AJ45" s="119">
        <v>6000</v>
      </c>
      <c r="AK45" s="119">
        <v>0</v>
      </c>
      <c r="AL45" s="119">
        <v>0</v>
      </c>
      <c r="AM45" s="119">
        <v>0</v>
      </c>
      <c r="AN45" s="119">
        <v>0</v>
      </c>
      <c r="AO45" s="119">
        <v>11516</v>
      </c>
      <c r="AP45" s="120">
        <f>'第３９表介護保険事業会計（1）'!B45-U45</f>
        <v>78429</v>
      </c>
      <c r="AQ45" s="119">
        <v>0</v>
      </c>
      <c r="AR45" s="119">
        <v>0</v>
      </c>
      <c r="AS45" s="119">
        <v>0</v>
      </c>
      <c r="AT45" s="119">
        <v>0</v>
      </c>
      <c r="AU45" s="119">
        <v>0</v>
      </c>
      <c r="AV45" s="119">
        <v>0</v>
      </c>
      <c r="AW45" s="119">
        <v>0</v>
      </c>
      <c r="AX45" s="119">
        <v>14024</v>
      </c>
      <c r="AY45" s="119">
        <v>151</v>
      </c>
      <c r="AZ45" s="120">
        <f t="shared" si="11"/>
        <v>-14024</v>
      </c>
      <c r="BA45" s="119">
        <v>0</v>
      </c>
      <c r="BB45" s="119">
        <v>1331</v>
      </c>
      <c r="BC45" s="119">
        <v>0</v>
      </c>
      <c r="BD45" s="120">
        <f t="shared" si="12"/>
        <v>1331</v>
      </c>
      <c r="BE45" s="120">
        <f t="shared" si="13"/>
        <v>65736</v>
      </c>
      <c r="BF45" s="120">
        <f t="shared" si="14"/>
        <v>78429</v>
      </c>
      <c r="BG45" s="120">
        <f>'第３９表介護保険事業会計 (2)'!C45</f>
        <v>0</v>
      </c>
      <c r="BH45" s="120">
        <f t="shared" si="15"/>
        <v>0</v>
      </c>
      <c r="BI45" s="120">
        <f t="shared" si="16"/>
        <v>0</v>
      </c>
      <c r="BJ45" s="120">
        <f t="shared" si="17"/>
        <v>65736</v>
      </c>
      <c r="BK45" s="120">
        <f t="shared" si="18"/>
        <v>78429</v>
      </c>
      <c r="BL45" s="119">
        <v>17966</v>
      </c>
      <c r="BM45" s="119">
        <v>3</v>
      </c>
      <c r="BN45" s="119">
        <v>68</v>
      </c>
      <c r="BO45" s="55"/>
      <c r="BP45" s="110"/>
      <c r="BQ45" s="56"/>
      <c r="BR45" s="110"/>
      <c r="BS45" s="56"/>
      <c r="BT45" s="110"/>
      <c r="BU45" s="56"/>
      <c r="BV45" s="110"/>
      <c r="BW45" s="56"/>
      <c r="BX45" s="110"/>
      <c r="BY45" s="56"/>
      <c r="BZ45" s="110"/>
      <c r="CA45" s="56"/>
      <c r="CB45" s="110"/>
      <c r="CC45" s="56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ht="33" customHeight="1">
      <c r="A46" s="57" t="s">
        <v>43</v>
      </c>
      <c r="B46" s="119">
        <v>130833</v>
      </c>
      <c r="C46" s="119">
        <v>0</v>
      </c>
      <c r="D46" s="119">
        <v>0</v>
      </c>
      <c r="E46" s="119">
        <v>126220</v>
      </c>
      <c r="F46" s="119">
        <v>4613</v>
      </c>
      <c r="G46" s="119">
        <v>0</v>
      </c>
      <c r="H46" s="119">
        <v>0</v>
      </c>
      <c r="I46" s="119">
        <v>152017</v>
      </c>
      <c r="J46" s="119">
        <v>0</v>
      </c>
      <c r="K46" s="119">
        <v>152017</v>
      </c>
      <c r="L46" s="119">
        <v>97456</v>
      </c>
      <c r="M46" s="119">
        <v>11699</v>
      </c>
      <c r="N46" s="119">
        <v>42862</v>
      </c>
      <c r="O46" s="119">
        <v>0</v>
      </c>
      <c r="P46" s="119">
        <v>0</v>
      </c>
      <c r="Q46" s="119">
        <v>74136</v>
      </c>
      <c r="R46" s="119">
        <v>0</v>
      </c>
      <c r="S46" s="119">
        <v>0</v>
      </c>
      <c r="T46" s="119">
        <v>34</v>
      </c>
      <c r="U46" s="119">
        <v>923483</v>
      </c>
      <c r="V46" s="119">
        <v>41539</v>
      </c>
      <c r="W46" s="119">
        <v>779652</v>
      </c>
      <c r="X46" s="119">
        <v>700737</v>
      </c>
      <c r="Y46" s="119">
        <v>78250</v>
      </c>
      <c r="Z46" s="119">
        <v>665</v>
      </c>
      <c r="AA46" s="119">
        <v>0</v>
      </c>
      <c r="AB46" s="119">
        <v>0</v>
      </c>
      <c r="AC46" s="119">
        <v>33443</v>
      </c>
      <c r="AD46" s="119">
        <v>14825</v>
      </c>
      <c r="AE46" s="119">
        <v>18618</v>
      </c>
      <c r="AF46" s="119">
        <v>0</v>
      </c>
      <c r="AG46" s="119">
        <v>0</v>
      </c>
      <c r="AH46" s="119">
        <v>0</v>
      </c>
      <c r="AI46" s="119">
        <v>0</v>
      </c>
      <c r="AJ46" s="119">
        <v>58045</v>
      </c>
      <c r="AK46" s="119">
        <v>0</v>
      </c>
      <c r="AL46" s="119">
        <v>0</v>
      </c>
      <c r="AM46" s="119">
        <v>0</v>
      </c>
      <c r="AN46" s="119">
        <v>0</v>
      </c>
      <c r="AO46" s="119">
        <v>10804</v>
      </c>
      <c r="AP46" s="120">
        <f>'第３９表介護保険事業会計（1）'!B46-U46</f>
        <v>54995</v>
      </c>
      <c r="AQ46" s="119">
        <v>0</v>
      </c>
      <c r="AR46" s="119">
        <v>0</v>
      </c>
      <c r="AS46" s="119">
        <v>0</v>
      </c>
      <c r="AT46" s="119">
        <v>0</v>
      </c>
      <c r="AU46" s="119">
        <v>0</v>
      </c>
      <c r="AV46" s="119">
        <v>1605</v>
      </c>
      <c r="AW46" s="119">
        <v>1605</v>
      </c>
      <c r="AX46" s="119">
        <v>15053</v>
      </c>
      <c r="AY46" s="119">
        <v>0</v>
      </c>
      <c r="AZ46" s="120">
        <f t="shared" si="11"/>
        <v>-13448</v>
      </c>
      <c r="BA46" s="119">
        <v>0</v>
      </c>
      <c r="BB46" s="119">
        <v>802</v>
      </c>
      <c r="BC46" s="119">
        <v>1690</v>
      </c>
      <c r="BD46" s="120">
        <f t="shared" si="12"/>
        <v>-888</v>
      </c>
      <c r="BE46" s="120">
        <f t="shared" si="13"/>
        <v>40659</v>
      </c>
      <c r="BF46" s="120">
        <f t="shared" si="14"/>
        <v>54995</v>
      </c>
      <c r="BG46" s="120">
        <f>'第３９表介護保険事業会計 (2)'!C46</f>
        <v>0</v>
      </c>
      <c r="BH46" s="120">
        <f t="shared" si="15"/>
        <v>0</v>
      </c>
      <c r="BI46" s="120">
        <f t="shared" si="16"/>
        <v>0</v>
      </c>
      <c r="BJ46" s="120">
        <f t="shared" si="17"/>
        <v>40659</v>
      </c>
      <c r="BK46" s="120">
        <f t="shared" si="18"/>
        <v>54995</v>
      </c>
      <c r="BL46" s="119">
        <v>22855</v>
      </c>
      <c r="BM46" s="119">
        <v>2</v>
      </c>
      <c r="BN46" s="119">
        <v>4173</v>
      </c>
      <c r="BO46" s="55"/>
      <c r="BP46" s="110"/>
      <c r="BQ46" s="56"/>
      <c r="BR46" s="110"/>
      <c r="BS46" s="56"/>
      <c r="BT46" s="110"/>
      <c r="BU46" s="56"/>
      <c r="BV46" s="110"/>
      <c r="BW46" s="56"/>
      <c r="BX46" s="110"/>
      <c r="BY46" s="56"/>
      <c r="BZ46" s="110"/>
      <c r="CA46" s="56"/>
      <c r="CB46" s="110"/>
      <c r="CC46" s="56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ht="33" customHeight="1">
      <c r="A47" s="57" t="s">
        <v>44</v>
      </c>
      <c r="B47" s="119">
        <v>65498</v>
      </c>
      <c r="C47" s="119">
        <v>0</v>
      </c>
      <c r="D47" s="119">
        <v>0</v>
      </c>
      <c r="E47" s="119">
        <v>62012</v>
      </c>
      <c r="F47" s="119">
        <v>0</v>
      </c>
      <c r="G47" s="119">
        <v>3486</v>
      </c>
      <c r="H47" s="119">
        <v>0</v>
      </c>
      <c r="I47" s="119">
        <v>93335</v>
      </c>
      <c r="J47" s="119">
        <v>0</v>
      </c>
      <c r="K47" s="119">
        <v>93335</v>
      </c>
      <c r="L47" s="119">
        <v>67087</v>
      </c>
      <c r="M47" s="119">
        <v>5755</v>
      </c>
      <c r="N47" s="119">
        <v>20493</v>
      </c>
      <c r="O47" s="119">
        <v>0</v>
      </c>
      <c r="P47" s="119">
        <v>5000</v>
      </c>
      <c r="Q47" s="119">
        <v>8796</v>
      </c>
      <c r="R47" s="119">
        <v>0</v>
      </c>
      <c r="S47" s="119">
        <v>0</v>
      </c>
      <c r="T47" s="119">
        <v>12</v>
      </c>
      <c r="U47" s="119">
        <v>482575</v>
      </c>
      <c r="V47" s="119">
        <v>19477</v>
      </c>
      <c r="W47" s="119">
        <v>432654</v>
      </c>
      <c r="X47" s="119">
        <v>432406</v>
      </c>
      <c r="Y47" s="119">
        <v>0</v>
      </c>
      <c r="Z47" s="119">
        <v>248</v>
      </c>
      <c r="AA47" s="119">
        <v>0</v>
      </c>
      <c r="AB47" s="119">
        <v>0</v>
      </c>
      <c r="AC47" s="119">
        <v>22637</v>
      </c>
      <c r="AD47" s="119">
        <v>13583</v>
      </c>
      <c r="AE47" s="119">
        <v>9054</v>
      </c>
      <c r="AF47" s="119">
        <v>0</v>
      </c>
      <c r="AG47" s="119">
        <v>1098</v>
      </c>
      <c r="AH47" s="119">
        <v>0</v>
      </c>
      <c r="AI47" s="119">
        <v>1098</v>
      </c>
      <c r="AJ47" s="119">
        <v>3</v>
      </c>
      <c r="AK47" s="119">
        <v>0</v>
      </c>
      <c r="AL47" s="119">
        <v>0</v>
      </c>
      <c r="AM47" s="119">
        <v>0</v>
      </c>
      <c r="AN47" s="119">
        <v>0</v>
      </c>
      <c r="AO47" s="119">
        <v>6706</v>
      </c>
      <c r="AP47" s="120">
        <f>'第３９表介護保険事業会計（1）'!B47-U47</f>
        <v>5615</v>
      </c>
      <c r="AQ47" s="119">
        <v>0</v>
      </c>
      <c r="AR47" s="119">
        <v>0</v>
      </c>
      <c r="AS47" s="119">
        <v>0</v>
      </c>
      <c r="AT47" s="119">
        <v>0</v>
      </c>
      <c r="AU47" s="119">
        <v>0</v>
      </c>
      <c r="AV47" s="119">
        <v>80</v>
      </c>
      <c r="AW47" s="119">
        <v>0</v>
      </c>
      <c r="AX47" s="119">
        <v>559</v>
      </c>
      <c r="AY47" s="119">
        <v>274</v>
      </c>
      <c r="AZ47" s="120">
        <f t="shared" si="11"/>
        <v>-479</v>
      </c>
      <c r="BA47" s="119">
        <v>0</v>
      </c>
      <c r="BB47" s="119">
        <v>1211</v>
      </c>
      <c r="BC47" s="119">
        <v>190</v>
      </c>
      <c r="BD47" s="120">
        <f t="shared" si="12"/>
        <v>1021</v>
      </c>
      <c r="BE47" s="120">
        <f t="shared" si="13"/>
        <v>6157</v>
      </c>
      <c r="BF47" s="120">
        <f t="shared" si="14"/>
        <v>5615</v>
      </c>
      <c r="BG47" s="120">
        <f>'第３９表介護保険事業会計 (2)'!C47</f>
        <v>0</v>
      </c>
      <c r="BH47" s="120">
        <f t="shared" si="15"/>
        <v>0</v>
      </c>
      <c r="BI47" s="120">
        <f t="shared" si="16"/>
        <v>0</v>
      </c>
      <c r="BJ47" s="120">
        <f t="shared" si="17"/>
        <v>6157</v>
      </c>
      <c r="BK47" s="120">
        <f t="shared" si="18"/>
        <v>5615</v>
      </c>
      <c r="BL47" s="119">
        <v>9021</v>
      </c>
      <c r="BM47" s="119">
        <v>1</v>
      </c>
      <c r="BN47" s="119">
        <v>1338</v>
      </c>
      <c r="BO47" s="55"/>
      <c r="BP47" s="110"/>
      <c r="BQ47" s="56"/>
      <c r="BR47" s="110"/>
      <c r="BS47" s="56"/>
      <c r="BT47" s="110"/>
      <c r="BU47" s="56"/>
      <c r="BV47" s="110"/>
      <c r="BW47" s="56"/>
      <c r="BX47" s="110"/>
      <c r="BY47" s="56"/>
      <c r="BZ47" s="110"/>
      <c r="CA47" s="56"/>
      <c r="CB47" s="110"/>
      <c r="CC47" s="56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79" customFormat="1" ht="33" customHeight="1">
      <c r="A48" s="58" t="s">
        <v>45</v>
      </c>
      <c r="B48" s="121">
        <v>241820</v>
      </c>
      <c r="C48" s="121">
        <v>0</v>
      </c>
      <c r="D48" s="121">
        <v>0</v>
      </c>
      <c r="E48" s="121">
        <v>227322</v>
      </c>
      <c r="F48" s="121">
        <v>14498</v>
      </c>
      <c r="G48" s="121">
        <v>0</v>
      </c>
      <c r="H48" s="121">
        <v>0</v>
      </c>
      <c r="I48" s="121">
        <v>237323</v>
      </c>
      <c r="J48" s="121">
        <v>0</v>
      </c>
      <c r="K48" s="121">
        <v>237323</v>
      </c>
      <c r="L48" s="121">
        <v>187399</v>
      </c>
      <c r="M48" s="121">
        <v>36453</v>
      </c>
      <c r="N48" s="121">
        <v>13471</v>
      </c>
      <c r="O48" s="121">
        <v>0</v>
      </c>
      <c r="P48" s="121">
        <v>0</v>
      </c>
      <c r="Q48" s="121">
        <v>40368</v>
      </c>
      <c r="R48" s="121">
        <v>0</v>
      </c>
      <c r="S48" s="121">
        <v>0</v>
      </c>
      <c r="T48" s="121">
        <v>7091</v>
      </c>
      <c r="U48" s="121">
        <v>1692974</v>
      </c>
      <c r="V48" s="121">
        <v>42066</v>
      </c>
      <c r="W48" s="121">
        <v>1506099</v>
      </c>
      <c r="X48" s="121">
        <v>1488102</v>
      </c>
      <c r="Y48" s="121">
        <v>16725</v>
      </c>
      <c r="Z48" s="121">
        <v>1272</v>
      </c>
      <c r="AA48" s="121">
        <v>0</v>
      </c>
      <c r="AB48" s="121">
        <v>0</v>
      </c>
      <c r="AC48" s="121">
        <v>87186</v>
      </c>
      <c r="AD48" s="121">
        <v>45871</v>
      </c>
      <c r="AE48" s="121">
        <v>41315</v>
      </c>
      <c r="AF48" s="121">
        <v>0</v>
      </c>
      <c r="AG48" s="121">
        <v>0</v>
      </c>
      <c r="AH48" s="121">
        <v>0</v>
      </c>
      <c r="AI48" s="121">
        <v>0</v>
      </c>
      <c r="AJ48" s="121">
        <v>20000</v>
      </c>
      <c r="AK48" s="121">
        <v>17333</v>
      </c>
      <c r="AL48" s="121">
        <v>17333</v>
      </c>
      <c r="AM48" s="121">
        <v>0</v>
      </c>
      <c r="AN48" s="121">
        <v>0</v>
      </c>
      <c r="AO48" s="121">
        <v>20290</v>
      </c>
      <c r="AP48" s="122">
        <f>'第３９表介護保険事業会計（1）'!B48-U48</f>
        <v>23144</v>
      </c>
      <c r="AQ48" s="121">
        <v>0</v>
      </c>
      <c r="AR48" s="121">
        <v>0</v>
      </c>
      <c r="AS48" s="121"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v>16292</v>
      </c>
      <c r="AY48" s="121">
        <v>3123</v>
      </c>
      <c r="AZ48" s="122">
        <f aca="true" t="shared" si="19" ref="AZ48:AZ64">AV48-AX48</f>
        <v>-16292</v>
      </c>
      <c r="BA48" s="121">
        <v>0</v>
      </c>
      <c r="BB48" s="121">
        <v>3241</v>
      </c>
      <c r="BC48" s="121">
        <v>0</v>
      </c>
      <c r="BD48" s="122">
        <f aca="true" t="shared" si="20" ref="BD48:BD64">BB48-BC48</f>
        <v>3241</v>
      </c>
      <c r="BE48" s="122">
        <f aca="true" t="shared" si="21" ref="BE48:BE64">BF48+AZ48+BD48</f>
        <v>10093</v>
      </c>
      <c r="BF48" s="122">
        <f aca="true" t="shared" si="22" ref="BF48:BF64">AP48-AS48+AT48+BA48</f>
        <v>23144</v>
      </c>
      <c r="BG48" s="122">
        <f>'第３９表介護保険事業会計 (2)'!C48</f>
        <v>0</v>
      </c>
      <c r="BH48" s="122">
        <f aca="true" t="shared" si="23" ref="BH48:BH64">J48</f>
        <v>0</v>
      </c>
      <c r="BI48" s="122">
        <f aca="true" t="shared" si="24" ref="BI48:BI64">AH48</f>
        <v>0</v>
      </c>
      <c r="BJ48" s="122">
        <f aca="true" t="shared" si="25" ref="BJ48:BJ64">BE48-BG48-BH48+BI48</f>
        <v>10093</v>
      </c>
      <c r="BK48" s="122">
        <f aca="true" t="shared" si="26" ref="BK48:BK64">BF48-BG48-BH48+BI48</f>
        <v>23144</v>
      </c>
      <c r="BL48" s="121">
        <v>55599</v>
      </c>
      <c r="BM48" s="121">
        <v>9</v>
      </c>
      <c r="BN48" s="121">
        <v>0</v>
      </c>
      <c r="BO48" s="77"/>
      <c r="BP48" s="110"/>
      <c r="BQ48" s="78"/>
      <c r="BR48" s="110"/>
      <c r="BS48" s="78"/>
      <c r="BT48" s="110"/>
      <c r="BU48" s="78"/>
      <c r="BV48" s="110"/>
      <c r="BW48" s="78"/>
      <c r="BX48" s="110"/>
      <c r="BY48" s="78"/>
      <c r="BZ48" s="110"/>
      <c r="CA48" s="78"/>
      <c r="CB48" s="110"/>
      <c r="CC48" s="78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256" ht="33" customHeight="1">
      <c r="A49" s="57" t="s">
        <v>46</v>
      </c>
      <c r="B49" s="119">
        <v>81187</v>
      </c>
      <c r="C49" s="119">
        <v>0</v>
      </c>
      <c r="D49" s="119">
        <v>0</v>
      </c>
      <c r="E49" s="119">
        <v>75627</v>
      </c>
      <c r="F49" s="119">
        <v>5560</v>
      </c>
      <c r="G49" s="119">
        <v>0</v>
      </c>
      <c r="H49" s="119">
        <v>0</v>
      </c>
      <c r="I49" s="119">
        <v>93031</v>
      </c>
      <c r="J49" s="119">
        <v>0</v>
      </c>
      <c r="K49" s="119">
        <v>93031</v>
      </c>
      <c r="L49" s="119">
        <v>61310</v>
      </c>
      <c r="M49" s="119">
        <v>5559</v>
      </c>
      <c r="N49" s="119">
        <v>26162</v>
      </c>
      <c r="O49" s="119">
        <v>0</v>
      </c>
      <c r="P49" s="119">
        <v>0</v>
      </c>
      <c r="Q49" s="119">
        <v>28388</v>
      </c>
      <c r="R49" s="119">
        <v>0</v>
      </c>
      <c r="S49" s="119">
        <v>0</v>
      </c>
      <c r="T49" s="119">
        <v>21</v>
      </c>
      <c r="U49" s="119">
        <v>561581</v>
      </c>
      <c r="V49" s="119">
        <v>23311</v>
      </c>
      <c r="W49" s="119">
        <v>487752</v>
      </c>
      <c r="X49" s="119">
        <v>487386</v>
      </c>
      <c r="Y49" s="119">
        <v>0</v>
      </c>
      <c r="Z49" s="119">
        <v>366</v>
      </c>
      <c r="AA49" s="119">
        <v>0</v>
      </c>
      <c r="AB49" s="119">
        <v>0</v>
      </c>
      <c r="AC49" s="119">
        <v>32794</v>
      </c>
      <c r="AD49" s="119">
        <v>15751</v>
      </c>
      <c r="AE49" s="119">
        <v>17043</v>
      </c>
      <c r="AF49" s="119">
        <v>0</v>
      </c>
      <c r="AG49" s="119">
        <v>3811</v>
      </c>
      <c r="AH49" s="119">
        <v>0</v>
      </c>
      <c r="AI49" s="119">
        <v>3811</v>
      </c>
      <c r="AJ49" s="119">
        <v>0</v>
      </c>
      <c r="AK49" s="119">
        <v>0</v>
      </c>
      <c r="AL49" s="119">
        <v>0</v>
      </c>
      <c r="AM49" s="119">
        <v>0</v>
      </c>
      <c r="AN49" s="119">
        <v>0</v>
      </c>
      <c r="AO49" s="119">
        <v>13913</v>
      </c>
      <c r="AP49" s="120">
        <f>'第３９表介護保険事業会計（1）'!B49-U49</f>
        <v>14924</v>
      </c>
      <c r="AQ49" s="119">
        <v>0</v>
      </c>
      <c r="AR49" s="119">
        <v>0</v>
      </c>
      <c r="AS49" s="119">
        <v>0</v>
      </c>
      <c r="AT49" s="119">
        <v>0</v>
      </c>
      <c r="AU49" s="119">
        <v>0</v>
      </c>
      <c r="AV49" s="119">
        <v>0</v>
      </c>
      <c r="AW49" s="119">
        <v>0</v>
      </c>
      <c r="AX49" s="119">
        <v>6555</v>
      </c>
      <c r="AY49" s="119">
        <v>1008</v>
      </c>
      <c r="AZ49" s="120">
        <f t="shared" si="19"/>
        <v>-6555</v>
      </c>
      <c r="BA49" s="119">
        <v>0</v>
      </c>
      <c r="BB49" s="119">
        <v>910</v>
      </c>
      <c r="BC49" s="119">
        <v>704</v>
      </c>
      <c r="BD49" s="120">
        <f t="shared" si="20"/>
        <v>206</v>
      </c>
      <c r="BE49" s="120">
        <f t="shared" si="21"/>
        <v>8575</v>
      </c>
      <c r="BF49" s="120">
        <f t="shared" si="22"/>
        <v>14924</v>
      </c>
      <c r="BG49" s="120">
        <f>'第３９表介護保険事業会計 (2)'!C49</f>
        <v>0</v>
      </c>
      <c r="BH49" s="120">
        <f t="shared" si="23"/>
        <v>0</v>
      </c>
      <c r="BI49" s="120">
        <f t="shared" si="24"/>
        <v>0</v>
      </c>
      <c r="BJ49" s="120">
        <f t="shared" si="25"/>
        <v>8575</v>
      </c>
      <c r="BK49" s="120">
        <f t="shared" si="26"/>
        <v>14924</v>
      </c>
      <c r="BL49" s="119">
        <v>13448</v>
      </c>
      <c r="BM49" s="119">
        <v>2</v>
      </c>
      <c r="BN49" s="119">
        <v>0</v>
      </c>
      <c r="BO49" s="55"/>
      <c r="BP49" s="110"/>
      <c r="BQ49" s="56"/>
      <c r="BR49" s="110"/>
      <c r="BS49" s="56"/>
      <c r="BT49" s="110"/>
      <c r="BU49" s="56"/>
      <c r="BV49" s="110"/>
      <c r="BW49" s="56"/>
      <c r="BX49" s="110"/>
      <c r="BY49" s="56"/>
      <c r="BZ49" s="110"/>
      <c r="CA49" s="56"/>
      <c r="CB49" s="110"/>
      <c r="CC49" s="56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ht="33" customHeight="1">
      <c r="A50" s="57" t="s">
        <v>47</v>
      </c>
      <c r="B50" s="119">
        <v>86638</v>
      </c>
      <c r="C50" s="119">
        <v>0</v>
      </c>
      <c r="D50" s="119">
        <v>0</v>
      </c>
      <c r="E50" s="119">
        <v>78298</v>
      </c>
      <c r="F50" s="119">
        <v>8340</v>
      </c>
      <c r="G50" s="119">
        <v>0</v>
      </c>
      <c r="H50" s="119">
        <v>0</v>
      </c>
      <c r="I50" s="119">
        <v>84194</v>
      </c>
      <c r="J50" s="119">
        <v>0</v>
      </c>
      <c r="K50" s="119">
        <v>84194</v>
      </c>
      <c r="L50" s="119">
        <v>59666</v>
      </c>
      <c r="M50" s="119">
        <v>8260</v>
      </c>
      <c r="N50" s="119">
        <v>16268</v>
      </c>
      <c r="O50" s="119">
        <v>0</v>
      </c>
      <c r="P50" s="119">
        <v>12977</v>
      </c>
      <c r="Q50" s="119">
        <v>25397</v>
      </c>
      <c r="R50" s="119">
        <v>0</v>
      </c>
      <c r="S50" s="119">
        <v>0</v>
      </c>
      <c r="T50" s="119">
        <v>2</v>
      </c>
      <c r="U50" s="119">
        <v>549997</v>
      </c>
      <c r="V50" s="119">
        <v>14861</v>
      </c>
      <c r="W50" s="119">
        <v>463967</v>
      </c>
      <c r="X50" s="119">
        <v>463602</v>
      </c>
      <c r="Y50" s="119">
        <v>0</v>
      </c>
      <c r="Z50" s="119">
        <v>365</v>
      </c>
      <c r="AA50" s="119">
        <v>0</v>
      </c>
      <c r="AB50" s="119">
        <v>0</v>
      </c>
      <c r="AC50" s="119">
        <v>45939</v>
      </c>
      <c r="AD50" s="119">
        <v>21056</v>
      </c>
      <c r="AE50" s="119">
        <v>24883</v>
      </c>
      <c r="AF50" s="119">
        <v>0</v>
      </c>
      <c r="AG50" s="119">
        <v>3695</v>
      </c>
      <c r="AH50" s="119">
        <v>0</v>
      </c>
      <c r="AI50" s="119">
        <v>3695</v>
      </c>
      <c r="AJ50" s="119">
        <v>9126</v>
      </c>
      <c r="AK50" s="119">
        <v>0</v>
      </c>
      <c r="AL50" s="119">
        <v>0</v>
      </c>
      <c r="AM50" s="119">
        <v>0</v>
      </c>
      <c r="AN50" s="119">
        <v>0</v>
      </c>
      <c r="AO50" s="119">
        <v>12409</v>
      </c>
      <c r="AP50" s="120">
        <f>'第３９表介護保険事業会計（1）'!B50-U50</f>
        <v>29627</v>
      </c>
      <c r="AQ50" s="119">
        <v>0</v>
      </c>
      <c r="AR50" s="119">
        <v>0</v>
      </c>
      <c r="AS50" s="119">
        <v>0</v>
      </c>
      <c r="AT50" s="119">
        <v>0</v>
      </c>
      <c r="AU50" s="119">
        <v>0</v>
      </c>
      <c r="AV50" s="119">
        <v>0</v>
      </c>
      <c r="AW50" s="119">
        <v>0</v>
      </c>
      <c r="AX50" s="119">
        <v>24116</v>
      </c>
      <c r="AY50" s="119">
        <v>2915</v>
      </c>
      <c r="AZ50" s="120">
        <f t="shared" si="19"/>
        <v>-24116</v>
      </c>
      <c r="BA50" s="119">
        <v>0</v>
      </c>
      <c r="BB50" s="119">
        <v>2127</v>
      </c>
      <c r="BC50" s="119">
        <v>0</v>
      </c>
      <c r="BD50" s="120">
        <f t="shared" si="20"/>
        <v>2127</v>
      </c>
      <c r="BE50" s="120">
        <f t="shared" si="21"/>
        <v>7638</v>
      </c>
      <c r="BF50" s="120">
        <f t="shared" si="22"/>
        <v>29627</v>
      </c>
      <c r="BG50" s="120">
        <f>'第３９表介護保険事業会計 (2)'!C50</f>
        <v>0</v>
      </c>
      <c r="BH50" s="120">
        <f t="shared" si="23"/>
        <v>0</v>
      </c>
      <c r="BI50" s="120">
        <f t="shared" si="24"/>
        <v>0</v>
      </c>
      <c r="BJ50" s="120">
        <f t="shared" si="25"/>
        <v>7638</v>
      </c>
      <c r="BK50" s="120">
        <f t="shared" si="26"/>
        <v>29627</v>
      </c>
      <c r="BL50" s="119">
        <v>8189</v>
      </c>
      <c r="BM50" s="119">
        <v>1</v>
      </c>
      <c r="BN50" s="119">
        <v>0</v>
      </c>
      <c r="BO50" s="55"/>
      <c r="BP50" s="110"/>
      <c r="BQ50" s="56"/>
      <c r="BR50" s="110"/>
      <c r="BS50" s="56"/>
      <c r="BT50" s="110"/>
      <c r="BU50" s="56"/>
      <c r="BV50" s="110"/>
      <c r="BW50" s="56"/>
      <c r="BX50" s="110"/>
      <c r="BY50" s="56"/>
      <c r="BZ50" s="110"/>
      <c r="CA50" s="56"/>
      <c r="CB50" s="110"/>
      <c r="CC50" s="56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ht="33" customHeight="1">
      <c r="A51" s="57" t="s">
        <v>48</v>
      </c>
      <c r="B51" s="119">
        <v>83634</v>
      </c>
      <c r="C51" s="119">
        <v>0</v>
      </c>
      <c r="D51" s="119">
        <v>0</v>
      </c>
      <c r="E51" s="119">
        <v>77947</v>
      </c>
      <c r="F51" s="119">
        <v>5687</v>
      </c>
      <c r="G51" s="119">
        <v>0</v>
      </c>
      <c r="H51" s="119">
        <v>0</v>
      </c>
      <c r="I51" s="119">
        <v>88855</v>
      </c>
      <c r="J51" s="119">
        <v>0</v>
      </c>
      <c r="K51" s="119">
        <v>88855</v>
      </c>
      <c r="L51" s="119">
        <v>65966</v>
      </c>
      <c r="M51" s="119">
        <v>6089</v>
      </c>
      <c r="N51" s="119">
        <v>16800</v>
      </c>
      <c r="O51" s="119">
        <v>0</v>
      </c>
      <c r="P51" s="119">
        <v>0</v>
      </c>
      <c r="Q51" s="119">
        <v>65700</v>
      </c>
      <c r="R51" s="119">
        <v>0</v>
      </c>
      <c r="S51" s="119">
        <v>0</v>
      </c>
      <c r="T51" s="119">
        <v>0</v>
      </c>
      <c r="U51" s="119">
        <v>586491</v>
      </c>
      <c r="V51" s="119">
        <v>14048</v>
      </c>
      <c r="W51" s="119">
        <v>498361</v>
      </c>
      <c r="X51" s="119">
        <v>459725</v>
      </c>
      <c r="Y51" s="119">
        <v>38269</v>
      </c>
      <c r="Z51" s="119">
        <v>367</v>
      </c>
      <c r="AA51" s="119">
        <v>0</v>
      </c>
      <c r="AB51" s="119">
        <v>0</v>
      </c>
      <c r="AC51" s="119">
        <v>36368</v>
      </c>
      <c r="AD51" s="119">
        <v>22692</v>
      </c>
      <c r="AE51" s="119">
        <v>13676</v>
      </c>
      <c r="AF51" s="119">
        <v>0</v>
      </c>
      <c r="AG51" s="119">
        <v>4718</v>
      </c>
      <c r="AH51" s="119">
        <v>0</v>
      </c>
      <c r="AI51" s="119">
        <v>4718</v>
      </c>
      <c r="AJ51" s="119">
        <v>15754</v>
      </c>
      <c r="AK51" s="119">
        <v>0</v>
      </c>
      <c r="AL51" s="119">
        <v>0</v>
      </c>
      <c r="AM51" s="119">
        <v>0</v>
      </c>
      <c r="AN51" s="119">
        <v>0</v>
      </c>
      <c r="AO51" s="119">
        <v>17242</v>
      </c>
      <c r="AP51" s="120">
        <f>'第３９表介護保険事業会計（1）'!B51-U51</f>
        <v>50198</v>
      </c>
      <c r="AQ51" s="119">
        <v>0</v>
      </c>
      <c r="AR51" s="119">
        <v>0</v>
      </c>
      <c r="AS51" s="119">
        <v>0</v>
      </c>
      <c r="AT51" s="119"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20">
        <f t="shared" si="19"/>
        <v>0</v>
      </c>
      <c r="BA51" s="119">
        <v>0</v>
      </c>
      <c r="BB51" s="119">
        <v>0</v>
      </c>
      <c r="BC51" s="119">
        <v>0</v>
      </c>
      <c r="BD51" s="120">
        <f t="shared" si="20"/>
        <v>0</v>
      </c>
      <c r="BE51" s="120">
        <f t="shared" si="21"/>
        <v>50198</v>
      </c>
      <c r="BF51" s="120">
        <f t="shared" si="22"/>
        <v>50198</v>
      </c>
      <c r="BG51" s="120">
        <f>'第３９表介護保険事業会計 (2)'!C51</f>
        <v>0</v>
      </c>
      <c r="BH51" s="120">
        <f t="shared" si="23"/>
        <v>0</v>
      </c>
      <c r="BI51" s="120">
        <f t="shared" si="24"/>
        <v>0</v>
      </c>
      <c r="BJ51" s="120">
        <f t="shared" si="25"/>
        <v>50198</v>
      </c>
      <c r="BK51" s="120">
        <f t="shared" si="26"/>
        <v>50198</v>
      </c>
      <c r="BL51" s="119">
        <v>8101</v>
      </c>
      <c r="BM51" s="119">
        <v>1</v>
      </c>
      <c r="BN51" s="119">
        <v>0</v>
      </c>
      <c r="BO51" s="55"/>
      <c r="BP51" s="110"/>
      <c r="BQ51" s="56"/>
      <c r="BR51" s="110"/>
      <c r="BS51" s="56"/>
      <c r="BT51" s="110"/>
      <c r="BU51" s="56"/>
      <c r="BV51" s="110"/>
      <c r="BW51" s="56"/>
      <c r="BX51" s="110"/>
      <c r="BY51" s="56"/>
      <c r="BZ51" s="110"/>
      <c r="CA51" s="56"/>
      <c r="CB51" s="110"/>
      <c r="CC51" s="56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ht="33" customHeight="1">
      <c r="A52" s="57" t="s">
        <v>49</v>
      </c>
      <c r="B52" s="119">
        <v>106816</v>
      </c>
      <c r="C52" s="119">
        <v>0</v>
      </c>
      <c r="D52" s="119">
        <v>0</v>
      </c>
      <c r="E52" s="119">
        <v>100608</v>
      </c>
      <c r="F52" s="119">
        <v>6208</v>
      </c>
      <c r="G52" s="119">
        <v>0</v>
      </c>
      <c r="H52" s="119">
        <v>0</v>
      </c>
      <c r="I52" s="119">
        <v>112413</v>
      </c>
      <c r="J52" s="119">
        <v>0</v>
      </c>
      <c r="K52" s="119">
        <v>112413</v>
      </c>
      <c r="L52" s="119">
        <v>80892</v>
      </c>
      <c r="M52" s="119">
        <v>3950</v>
      </c>
      <c r="N52" s="119">
        <v>27571</v>
      </c>
      <c r="O52" s="119">
        <v>0</v>
      </c>
      <c r="P52" s="119">
        <v>22312</v>
      </c>
      <c r="Q52" s="119">
        <v>43910</v>
      </c>
      <c r="R52" s="119">
        <v>0</v>
      </c>
      <c r="S52" s="119">
        <v>0</v>
      </c>
      <c r="T52" s="119">
        <v>93</v>
      </c>
      <c r="U52" s="119">
        <v>726017</v>
      </c>
      <c r="V52" s="119">
        <v>24814</v>
      </c>
      <c r="W52" s="119">
        <v>628246</v>
      </c>
      <c r="X52" s="119">
        <v>627802</v>
      </c>
      <c r="Y52" s="119">
        <v>0</v>
      </c>
      <c r="Z52" s="119">
        <v>444</v>
      </c>
      <c r="AA52" s="119">
        <v>0</v>
      </c>
      <c r="AB52" s="119">
        <v>0</v>
      </c>
      <c r="AC52" s="119">
        <v>28374</v>
      </c>
      <c r="AD52" s="119">
        <v>13921</v>
      </c>
      <c r="AE52" s="119">
        <v>14453</v>
      </c>
      <c r="AF52" s="119">
        <v>0</v>
      </c>
      <c r="AG52" s="119">
        <v>9438</v>
      </c>
      <c r="AH52" s="119">
        <v>0</v>
      </c>
      <c r="AI52" s="119">
        <v>9438</v>
      </c>
      <c r="AJ52" s="119">
        <v>13812</v>
      </c>
      <c r="AK52" s="119">
        <v>0</v>
      </c>
      <c r="AL52" s="119">
        <v>0</v>
      </c>
      <c r="AM52" s="119">
        <v>0</v>
      </c>
      <c r="AN52" s="119">
        <v>0</v>
      </c>
      <c r="AO52" s="119">
        <v>21333</v>
      </c>
      <c r="AP52" s="120">
        <f>'第３９表介護保険事業会計（1）'!B52-U52</f>
        <v>27900</v>
      </c>
      <c r="AQ52" s="119">
        <v>0</v>
      </c>
      <c r="AR52" s="119">
        <v>0</v>
      </c>
      <c r="AS52" s="119">
        <v>0</v>
      </c>
      <c r="AT52" s="119">
        <v>0</v>
      </c>
      <c r="AU52" s="119">
        <v>0</v>
      </c>
      <c r="AV52" s="119">
        <v>2</v>
      </c>
      <c r="AW52" s="119">
        <v>0</v>
      </c>
      <c r="AX52" s="119">
        <v>11679</v>
      </c>
      <c r="AY52" s="119">
        <v>4559</v>
      </c>
      <c r="AZ52" s="120">
        <f t="shared" si="19"/>
        <v>-11677</v>
      </c>
      <c r="BA52" s="119">
        <v>0</v>
      </c>
      <c r="BB52" s="119">
        <v>0</v>
      </c>
      <c r="BC52" s="119">
        <v>277</v>
      </c>
      <c r="BD52" s="120">
        <f t="shared" si="20"/>
        <v>-277</v>
      </c>
      <c r="BE52" s="120">
        <f t="shared" si="21"/>
        <v>15946</v>
      </c>
      <c r="BF52" s="120">
        <f t="shared" si="22"/>
        <v>27900</v>
      </c>
      <c r="BG52" s="120">
        <f>'第３９表介護保険事業会計 (2)'!C52</f>
        <v>0</v>
      </c>
      <c r="BH52" s="120">
        <f t="shared" si="23"/>
        <v>0</v>
      </c>
      <c r="BI52" s="120">
        <f t="shared" si="24"/>
        <v>0</v>
      </c>
      <c r="BJ52" s="120">
        <f t="shared" si="25"/>
        <v>15946</v>
      </c>
      <c r="BK52" s="120">
        <f t="shared" si="26"/>
        <v>27900</v>
      </c>
      <c r="BL52" s="119">
        <v>13629</v>
      </c>
      <c r="BM52" s="119">
        <v>2</v>
      </c>
      <c r="BN52" s="119">
        <v>0</v>
      </c>
      <c r="BO52" s="55"/>
      <c r="BP52" s="110"/>
      <c r="BQ52" s="56"/>
      <c r="BR52" s="110"/>
      <c r="BS52" s="56"/>
      <c r="BT52" s="110"/>
      <c r="BU52" s="56"/>
      <c r="BV52" s="110"/>
      <c r="BW52" s="56"/>
      <c r="BX52" s="110"/>
      <c r="BY52" s="56"/>
      <c r="BZ52" s="110"/>
      <c r="CA52" s="56"/>
      <c r="CB52" s="110"/>
      <c r="CC52" s="56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79" customFormat="1" ht="33" customHeight="1">
      <c r="A53" s="57" t="s">
        <v>50</v>
      </c>
      <c r="B53" s="119">
        <v>236987</v>
      </c>
      <c r="C53" s="119">
        <v>0</v>
      </c>
      <c r="D53" s="119">
        <v>0</v>
      </c>
      <c r="E53" s="119">
        <v>223950</v>
      </c>
      <c r="F53" s="119">
        <v>13037</v>
      </c>
      <c r="G53" s="119">
        <v>0</v>
      </c>
      <c r="H53" s="119">
        <v>0</v>
      </c>
      <c r="I53" s="119">
        <v>260915</v>
      </c>
      <c r="J53" s="119">
        <v>0</v>
      </c>
      <c r="K53" s="119">
        <v>260915</v>
      </c>
      <c r="L53" s="119">
        <v>192262</v>
      </c>
      <c r="M53" s="119">
        <v>13114</v>
      </c>
      <c r="N53" s="119">
        <v>55539</v>
      </c>
      <c r="O53" s="119">
        <v>0</v>
      </c>
      <c r="P53" s="119">
        <v>0</v>
      </c>
      <c r="Q53" s="119">
        <v>87259</v>
      </c>
      <c r="R53" s="119">
        <v>0</v>
      </c>
      <c r="S53" s="119">
        <v>0</v>
      </c>
      <c r="T53" s="119">
        <v>49</v>
      </c>
      <c r="U53" s="119">
        <v>1693284</v>
      </c>
      <c r="V53" s="119">
        <v>53497</v>
      </c>
      <c r="W53" s="119">
        <v>1538132</v>
      </c>
      <c r="X53" s="119">
        <v>1536913</v>
      </c>
      <c r="Y53" s="119">
        <v>0</v>
      </c>
      <c r="Z53" s="119">
        <v>1219</v>
      </c>
      <c r="AA53" s="119">
        <v>0</v>
      </c>
      <c r="AB53" s="119">
        <v>0</v>
      </c>
      <c r="AC53" s="119">
        <v>85001</v>
      </c>
      <c r="AD53" s="119">
        <v>49107</v>
      </c>
      <c r="AE53" s="119">
        <v>35894</v>
      </c>
      <c r="AF53" s="119">
        <v>0</v>
      </c>
      <c r="AG53" s="119">
        <v>0</v>
      </c>
      <c r="AH53" s="119">
        <v>0</v>
      </c>
      <c r="AI53" s="119">
        <v>0</v>
      </c>
      <c r="AJ53" s="119">
        <v>49</v>
      </c>
      <c r="AK53" s="119">
        <v>0</v>
      </c>
      <c r="AL53" s="119">
        <v>0</v>
      </c>
      <c r="AM53" s="119">
        <v>0</v>
      </c>
      <c r="AN53" s="119">
        <v>0</v>
      </c>
      <c r="AO53" s="119">
        <v>16605</v>
      </c>
      <c r="AP53" s="120">
        <f>'第３９表介護保険事業会計（1）'!B53-U53</f>
        <v>74890</v>
      </c>
      <c r="AQ53" s="119">
        <v>0</v>
      </c>
      <c r="AR53" s="119">
        <v>0</v>
      </c>
      <c r="AS53" s="119">
        <v>0</v>
      </c>
      <c r="AT53" s="119">
        <v>0</v>
      </c>
      <c r="AU53" s="119">
        <v>0</v>
      </c>
      <c r="AV53" s="119">
        <v>0</v>
      </c>
      <c r="AW53" s="119">
        <v>0</v>
      </c>
      <c r="AX53" s="119">
        <v>12084</v>
      </c>
      <c r="AY53" s="119">
        <v>2648</v>
      </c>
      <c r="AZ53" s="120">
        <f t="shared" si="19"/>
        <v>-12084</v>
      </c>
      <c r="BA53" s="119">
        <v>0</v>
      </c>
      <c r="BB53" s="119">
        <v>1290</v>
      </c>
      <c r="BC53" s="119">
        <v>3479</v>
      </c>
      <c r="BD53" s="120">
        <f t="shared" si="20"/>
        <v>-2189</v>
      </c>
      <c r="BE53" s="120">
        <f t="shared" si="21"/>
        <v>60617</v>
      </c>
      <c r="BF53" s="120">
        <f t="shared" si="22"/>
        <v>74890</v>
      </c>
      <c r="BG53" s="120">
        <f>'第３９表介護保険事業会計 (2)'!C53</f>
        <v>0</v>
      </c>
      <c r="BH53" s="120">
        <f t="shared" si="23"/>
        <v>0</v>
      </c>
      <c r="BI53" s="120">
        <f t="shared" si="24"/>
        <v>0</v>
      </c>
      <c r="BJ53" s="120">
        <f t="shared" si="25"/>
        <v>60617</v>
      </c>
      <c r="BK53" s="120">
        <f t="shared" si="26"/>
        <v>74890</v>
      </c>
      <c r="BL53" s="119">
        <v>34505</v>
      </c>
      <c r="BM53" s="119">
        <v>5</v>
      </c>
      <c r="BN53" s="119">
        <v>1553</v>
      </c>
      <c r="BO53" s="77"/>
      <c r="BP53" s="110"/>
      <c r="BQ53" s="78"/>
      <c r="BR53" s="110"/>
      <c r="BS53" s="78"/>
      <c r="BT53" s="110"/>
      <c r="BU53" s="78"/>
      <c r="BV53" s="110"/>
      <c r="BW53" s="78"/>
      <c r="BX53" s="110"/>
      <c r="BY53" s="78"/>
      <c r="BZ53" s="110"/>
      <c r="CA53" s="78"/>
      <c r="CB53" s="110"/>
      <c r="CC53" s="78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</row>
    <row r="54" spans="1:256" ht="33" customHeight="1">
      <c r="A54" s="54" t="s">
        <v>51</v>
      </c>
      <c r="B54" s="117">
        <v>173423</v>
      </c>
      <c r="C54" s="117">
        <v>0</v>
      </c>
      <c r="D54" s="117">
        <v>0</v>
      </c>
      <c r="E54" s="117">
        <v>167053</v>
      </c>
      <c r="F54" s="117">
        <v>6370</v>
      </c>
      <c r="G54" s="117">
        <v>0</v>
      </c>
      <c r="H54" s="117">
        <v>0</v>
      </c>
      <c r="I54" s="117">
        <v>187640</v>
      </c>
      <c r="J54" s="117">
        <v>0</v>
      </c>
      <c r="K54" s="117">
        <v>187379</v>
      </c>
      <c r="L54" s="117">
        <v>138641</v>
      </c>
      <c r="M54" s="117">
        <v>6953</v>
      </c>
      <c r="N54" s="117">
        <v>41785</v>
      </c>
      <c r="O54" s="117">
        <v>261</v>
      </c>
      <c r="P54" s="117">
        <v>18001</v>
      </c>
      <c r="Q54" s="117">
        <v>28577</v>
      </c>
      <c r="R54" s="117">
        <v>0</v>
      </c>
      <c r="S54" s="117">
        <v>0</v>
      </c>
      <c r="T54" s="117">
        <v>13</v>
      </c>
      <c r="U54" s="117">
        <v>1202559</v>
      </c>
      <c r="V54" s="117">
        <v>39837</v>
      </c>
      <c r="W54" s="117">
        <v>1109130</v>
      </c>
      <c r="X54" s="117">
        <v>1108237</v>
      </c>
      <c r="Y54" s="117">
        <v>0</v>
      </c>
      <c r="Z54" s="117">
        <v>893</v>
      </c>
      <c r="AA54" s="117">
        <v>0</v>
      </c>
      <c r="AB54" s="117">
        <v>0</v>
      </c>
      <c r="AC54" s="117">
        <v>41441</v>
      </c>
      <c r="AD54" s="117">
        <v>16354</v>
      </c>
      <c r="AE54" s="117">
        <v>25087</v>
      </c>
      <c r="AF54" s="117">
        <v>0</v>
      </c>
      <c r="AG54" s="117">
        <v>133</v>
      </c>
      <c r="AH54" s="117">
        <v>0</v>
      </c>
      <c r="AI54" s="117">
        <v>133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12018</v>
      </c>
      <c r="AP54" s="118">
        <f>'第３９表介護保険事業会計（1）'!B54-U54</f>
        <v>49919</v>
      </c>
      <c r="AQ54" s="117">
        <v>0</v>
      </c>
      <c r="AR54" s="117">
        <v>0</v>
      </c>
      <c r="AS54" s="117">
        <v>0</v>
      </c>
      <c r="AT54" s="117">
        <v>0</v>
      </c>
      <c r="AU54" s="117">
        <v>0</v>
      </c>
      <c r="AV54" s="117">
        <v>0</v>
      </c>
      <c r="AW54" s="117">
        <v>0</v>
      </c>
      <c r="AX54" s="117">
        <v>9178</v>
      </c>
      <c r="AY54" s="117">
        <v>1339</v>
      </c>
      <c r="AZ54" s="118">
        <f t="shared" si="19"/>
        <v>-9178</v>
      </c>
      <c r="BA54" s="117">
        <v>0</v>
      </c>
      <c r="BB54" s="117">
        <v>0</v>
      </c>
      <c r="BC54" s="117">
        <v>2800</v>
      </c>
      <c r="BD54" s="118">
        <f t="shared" si="20"/>
        <v>-2800</v>
      </c>
      <c r="BE54" s="118">
        <f t="shared" si="21"/>
        <v>37941</v>
      </c>
      <c r="BF54" s="118">
        <f t="shared" si="22"/>
        <v>49919</v>
      </c>
      <c r="BG54" s="118">
        <f>'第３９表介護保険事業会計 (2)'!C54</f>
        <v>0</v>
      </c>
      <c r="BH54" s="118">
        <f t="shared" si="23"/>
        <v>0</v>
      </c>
      <c r="BI54" s="118">
        <f t="shared" si="24"/>
        <v>0</v>
      </c>
      <c r="BJ54" s="118">
        <f t="shared" si="25"/>
        <v>37941</v>
      </c>
      <c r="BK54" s="118">
        <f t="shared" si="26"/>
        <v>49919</v>
      </c>
      <c r="BL54" s="117">
        <v>19652</v>
      </c>
      <c r="BM54" s="117">
        <v>3</v>
      </c>
      <c r="BN54" s="117">
        <v>0</v>
      </c>
      <c r="BO54" s="55"/>
      <c r="BP54" s="110"/>
      <c r="BQ54" s="56"/>
      <c r="BR54" s="110"/>
      <c r="BS54" s="56"/>
      <c r="BT54" s="110"/>
      <c r="BU54" s="56"/>
      <c r="BV54" s="110"/>
      <c r="BW54" s="56"/>
      <c r="BX54" s="110"/>
      <c r="BY54" s="56"/>
      <c r="BZ54" s="110"/>
      <c r="CA54" s="56"/>
      <c r="CB54" s="110"/>
      <c r="CC54" s="56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ht="33" customHeight="1">
      <c r="A55" s="57" t="s">
        <v>52</v>
      </c>
      <c r="B55" s="119">
        <v>55958</v>
      </c>
      <c r="C55" s="119">
        <v>0</v>
      </c>
      <c r="D55" s="119">
        <v>0</v>
      </c>
      <c r="E55" s="119">
        <v>51093</v>
      </c>
      <c r="F55" s="119">
        <v>4865</v>
      </c>
      <c r="G55" s="119">
        <v>0</v>
      </c>
      <c r="H55" s="119">
        <v>0</v>
      </c>
      <c r="I55" s="119">
        <v>86987</v>
      </c>
      <c r="J55" s="119">
        <v>0</v>
      </c>
      <c r="K55" s="119">
        <v>86987</v>
      </c>
      <c r="L55" s="119">
        <v>44324</v>
      </c>
      <c r="M55" s="119">
        <v>6904</v>
      </c>
      <c r="N55" s="119">
        <v>35759</v>
      </c>
      <c r="O55" s="119">
        <v>0</v>
      </c>
      <c r="P55" s="119">
        <v>0</v>
      </c>
      <c r="Q55" s="119">
        <v>41516</v>
      </c>
      <c r="R55" s="119">
        <v>0</v>
      </c>
      <c r="S55" s="119">
        <v>0</v>
      </c>
      <c r="T55" s="119">
        <v>1461</v>
      </c>
      <c r="U55" s="119">
        <v>471322</v>
      </c>
      <c r="V55" s="119">
        <v>20797</v>
      </c>
      <c r="W55" s="119">
        <v>365446</v>
      </c>
      <c r="X55" s="119">
        <v>350335</v>
      </c>
      <c r="Y55" s="119">
        <v>14788</v>
      </c>
      <c r="Z55" s="119">
        <v>323</v>
      </c>
      <c r="AA55" s="119">
        <v>0</v>
      </c>
      <c r="AB55" s="119">
        <v>0</v>
      </c>
      <c r="AC55" s="119">
        <v>34625</v>
      </c>
      <c r="AD55" s="119">
        <v>22110</v>
      </c>
      <c r="AE55" s="119">
        <v>12515</v>
      </c>
      <c r="AF55" s="119">
        <v>0</v>
      </c>
      <c r="AG55" s="119">
        <v>10078</v>
      </c>
      <c r="AH55" s="119">
        <v>0</v>
      </c>
      <c r="AI55" s="119">
        <v>10078</v>
      </c>
      <c r="AJ55" s="119">
        <v>25739</v>
      </c>
      <c r="AK55" s="119">
        <v>0</v>
      </c>
      <c r="AL55" s="119">
        <v>0</v>
      </c>
      <c r="AM55" s="119">
        <v>0</v>
      </c>
      <c r="AN55" s="119">
        <v>0</v>
      </c>
      <c r="AO55" s="119">
        <v>14637</v>
      </c>
      <c r="AP55" s="120">
        <f>'第３９表介護保険事業会計（1）'!B55-U55</f>
        <v>29753</v>
      </c>
      <c r="AQ55" s="119">
        <v>0</v>
      </c>
      <c r="AR55" s="119">
        <v>-1</v>
      </c>
      <c r="AS55" s="119">
        <v>-1</v>
      </c>
      <c r="AT55" s="119">
        <v>0</v>
      </c>
      <c r="AU55" s="119">
        <v>0</v>
      </c>
      <c r="AV55" s="119">
        <v>1502</v>
      </c>
      <c r="AW55" s="119">
        <v>1502</v>
      </c>
      <c r="AX55" s="119">
        <v>7977</v>
      </c>
      <c r="AY55" s="119">
        <v>0</v>
      </c>
      <c r="AZ55" s="120">
        <f t="shared" si="19"/>
        <v>-6475</v>
      </c>
      <c r="BA55" s="119">
        <v>0</v>
      </c>
      <c r="BB55" s="119">
        <v>280</v>
      </c>
      <c r="BC55" s="119">
        <v>470</v>
      </c>
      <c r="BD55" s="120">
        <f t="shared" si="20"/>
        <v>-190</v>
      </c>
      <c r="BE55" s="120">
        <f t="shared" si="21"/>
        <v>23089</v>
      </c>
      <c r="BF55" s="120">
        <f t="shared" si="22"/>
        <v>29754</v>
      </c>
      <c r="BG55" s="120">
        <f>'第３９表介護保険事業会計 (2)'!C55</f>
        <v>0</v>
      </c>
      <c r="BH55" s="120">
        <f t="shared" si="23"/>
        <v>0</v>
      </c>
      <c r="BI55" s="120">
        <f t="shared" si="24"/>
        <v>0</v>
      </c>
      <c r="BJ55" s="120">
        <f t="shared" si="25"/>
        <v>23089</v>
      </c>
      <c r="BK55" s="120">
        <f t="shared" si="26"/>
        <v>29754</v>
      </c>
      <c r="BL55" s="119">
        <v>9420</v>
      </c>
      <c r="BM55" s="119">
        <v>3</v>
      </c>
      <c r="BN55" s="119">
        <v>0</v>
      </c>
      <c r="BO55" s="55"/>
      <c r="BP55" s="110"/>
      <c r="BQ55" s="56"/>
      <c r="BR55" s="110"/>
      <c r="BS55" s="56"/>
      <c r="BT55" s="110"/>
      <c r="BU55" s="56"/>
      <c r="BV55" s="110"/>
      <c r="BW55" s="56"/>
      <c r="BX55" s="110"/>
      <c r="BY55" s="56"/>
      <c r="BZ55" s="110"/>
      <c r="CA55" s="56"/>
      <c r="CB55" s="110"/>
      <c r="CC55" s="56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ht="33" customHeight="1">
      <c r="A56" s="57" t="s">
        <v>53</v>
      </c>
      <c r="B56" s="119">
        <v>122416</v>
      </c>
      <c r="C56" s="119">
        <v>0</v>
      </c>
      <c r="D56" s="119">
        <v>0</v>
      </c>
      <c r="E56" s="119">
        <v>115228</v>
      </c>
      <c r="F56" s="119">
        <v>7188</v>
      </c>
      <c r="G56" s="119">
        <v>0</v>
      </c>
      <c r="H56" s="119">
        <v>0</v>
      </c>
      <c r="I56" s="119">
        <v>135890</v>
      </c>
      <c r="J56" s="119">
        <v>0</v>
      </c>
      <c r="K56" s="119">
        <v>135890</v>
      </c>
      <c r="L56" s="119">
        <v>92593</v>
      </c>
      <c r="M56" s="119">
        <v>7189</v>
      </c>
      <c r="N56" s="119">
        <v>36108</v>
      </c>
      <c r="O56" s="119">
        <v>0</v>
      </c>
      <c r="P56" s="119">
        <v>19876</v>
      </c>
      <c r="Q56" s="119">
        <v>132299</v>
      </c>
      <c r="R56" s="119">
        <v>0</v>
      </c>
      <c r="S56" s="119">
        <v>0</v>
      </c>
      <c r="T56" s="119">
        <v>935</v>
      </c>
      <c r="U56" s="119">
        <v>949175</v>
      </c>
      <c r="V56" s="119">
        <v>33809</v>
      </c>
      <c r="W56" s="119">
        <v>668118</v>
      </c>
      <c r="X56" s="119">
        <v>667600</v>
      </c>
      <c r="Y56" s="119">
        <v>0</v>
      </c>
      <c r="Z56" s="119">
        <v>518</v>
      </c>
      <c r="AA56" s="119">
        <v>0</v>
      </c>
      <c r="AB56" s="119">
        <v>0</v>
      </c>
      <c r="AC56" s="119">
        <v>44064</v>
      </c>
      <c r="AD56" s="119">
        <v>22885</v>
      </c>
      <c r="AE56" s="119">
        <v>21179</v>
      </c>
      <c r="AF56" s="119">
        <v>69863</v>
      </c>
      <c r="AG56" s="119">
        <v>15618</v>
      </c>
      <c r="AH56" s="119">
        <v>0</v>
      </c>
      <c r="AI56" s="119">
        <v>15618</v>
      </c>
      <c r="AJ56" s="119">
        <v>79287</v>
      </c>
      <c r="AK56" s="119">
        <v>0</v>
      </c>
      <c r="AL56" s="119">
        <v>0</v>
      </c>
      <c r="AM56" s="119">
        <v>0</v>
      </c>
      <c r="AN56" s="119">
        <v>0</v>
      </c>
      <c r="AO56" s="119">
        <v>38416</v>
      </c>
      <c r="AP56" s="120">
        <f>'第３９表介護保険事業会計（1）'!B56-U56</f>
        <v>101523</v>
      </c>
      <c r="AQ56" s="119">
        <v>0</v>
      </c>
      <c r="AR56" s="119">
        <v>0</v>
      </c>
      <c r="AS56" s="119">
        <v>0</v>
      </c>
      <c r="AT56" s="119">
        <v>0</v>
      </c>
      <c r="AU56" s="119">
        <v>0</v>
      </c>
      <c r="AV56" s="119">
        <v>0</v>
      </c>
      <c r="AW56" s="119">
        <v>0</v>
      </c>
      <c r="AX56" s="119">
        <v>45869</v>
      </c>
      <c r="AY56" s="119">
        <v>2396</v>
      </c>
      <c r="AZ56" s="120">
        <f t="shared" si="19"/>
        <v>-45869</v>
      </c>
      <c r="BA56" s="119">
        <v>0</v>
      </c>
      <c r="BB56" s="119">
        <v>0</v>
      </c>
      <c r="BC56" s="119">
        <v>0</v>
      </c>
      <c r="BD56" s="120">
        <f t="shared" si="20"/>
        <v>0</v>
      </c>
      <c r="BE56" s="120">
        <f t="shared" si="21"/>
        <v>55654</v>
      </c>
      <c r="BF56" s="120">
        <f t="shared" si="22"/>
        <v>101523</v>
      </c>
      <c r="BG56" s="120">
        <f>'第３９表介護保険事業会計 (2)'!C56</f>
        <v>0</v>
      </c>
      <c r="BH56" s="120">
        <f t="shared" si="23"/>
        <v>0</v>
      </c>
      <c r="BI56" s="120">
        <f t="shared" si="24"/>
        <v>0</v>
      </c>
      <c r="BJ56" s="120">
        <f t="shared" si="25"/>
        <v>55654</v>
      </c>
      <c r="BK56" s="120">
        <f t="shared" si="26"/>
        <v>101523</v>
      </c>
      <c r="BL56" s="119">
        <v>15162</v>
      </c>
      <c r="BM56" s="119">
        <v>3</v>
      </c>
      <c r="BN56" s="119">
        <v>0</v>
      </c>
      <c r="BO56" s="55"/>
      <c r="BP56" s="110"/>
      <c r="BQ56" s="56"/>
      <c r="BR56" s="110"/>
      <c r="BS56" s="56"/>
      <c r="BT56" s="110"/>
      <c r="BU56" s="56"/>
      <c r="BV56" s="110"/>
      <c r="BW56" s="56"/>
      <c r="BX56" s="110"/>
      <c r="BY56" s="56"/>
      <c r="BZ56" s="110"/>
      <c r="CA56" s="56"/>
      <c r="CB56" s="110"/>
      <c r="CC56" s="56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ht="33" customHeight="1">
      <c r="A57" s="57" t="s">
        <v>54</v>
      </c>
      <c r="B57" s="119">
        <v>197590</v>
      </c>
      <c r="C57" s="119">
        <v>0</v>
      </c>
      <c r="D57" s="119">
        <v>0</v>
      </c>
      <c r="E57" s="119">
        <v>186738</v>
      </c>
      <c r="F57" s="119">
        <v>9941</v>
      </c>
      <c r="G57" s="119">
        <v>911</v>
      </c>
      <c r="H57" s="119">
        <v>0</v>
      </c>
      <c r="I57" s="119">
        <v>235952</v>
      </c>
      <c r="J57" s="119">
        <v>0</v>
      </c>
      <c r="K57" s="119">
        <v>235952</v>
      </c>
      <c r="L57" s="119">
        <v>159570</v>
      </c>
      <c r="M57" s="119">
        <v>0</v>
      </c>
      <c r="N57" s="119">
        <v>76382</v>
      </c>
      <c r="O57" s="119">
        <v>0</v>
      </c>
      <c r="P57" s="119">
        <v>69536</v>
      </c>
      <c r="Q57" s="119">
        <v>60280</v>
      </c>
      <c r="R57" s="119">
        <v>0</v>
      </c>
      <c r="S57" s="119">
        <v>0</v>
      </c>
      <c r="T57" s="119">
        <v>935</v>
      </c>
      <c r="U57" s="119">
        <v>1568897</v>
      </c>
      <c r="V57" s="119">
        <v>67971</v>
      </c>
      <c r="W57" s="119">
        <v>1358503</v>
      </c>
      <c r="X57" s="119">
        <v>1357374</v>
      </c>
      <c r="Y57" s="119">
        <v>0</v>
      </c>
      <c r="Z57" s="119">
        <v>1129</v>
      </c>
      <c r="AA57" s="119">
        <v>0</v>
      </c>
      <c r="AB57" s="119">
        <v>0</v>
      </c>
      <c r="AC57" s="119">
        <v>74868</v>
      </c>
      <c r="AD57" s="119">
        <v>59165</v>
      </c>
      <c r="AE57" s="119">
        <v>15703</v>
      </c>
      <c r="AF57" s="119">
        <v>0</v>
      </c>
      <c r="AG57" s="119">
        <v>16630</v>
      </c>
      <c r="AH57" s="119">
        <v>0</v>
      </c>
      <c r="AI57" s="119">
        <v>16630</v>
      </c>
      <c r="AJ57" s="119">
        <v>35596</v>
      </c>
      <c r="AK57" s="119">
        <v>0</v>
      </c>
      <c r="AL57" s="119">
        <v>0</v>
      </c>
      <c r="AM57" s="119">
        <v>0</v>
      </c>
      <c r="AN57" s="119">
        <v>0</v>
      </c>
      <c r="AO57" s="119">
        <v>15329</v>
      </c>
      <c r="AP57" s="120">
        <f>'第３９表介護保険事業会計（1）'!B57-U57</f>
        <v>98525</v>
      </c>
      <c r="AQ57" s="119">
        <v>0</v>
      </c>
      <c r="AR57" s="119">
        <v>0</v>
      </c>
      <c r="AS57" s="119">
        <v>0</v>
      </c>
      <c r="AT57" s="119">
        <v>0</v>
      </c>
      <c r="AU57" s="119">
        <v>0</v>
      </c>
      <c r="AV57" s="119">
        <v>799096</v>
      </c>
      <c r="AW57" s="119">
        <v>30060</v>
      </c>
      <c r="AX57" s="119">
        <v>30628</v>
      </c>
      <c r="AY57" s="119">
        <v>0</v>
      </c>
      <c r="AZ57" s="120">
        <f>AV57-AX57</f>
        <v>768468</v>
      </c>
      <c r="BA57" s="119">
        <v>0</v>
      </c>
      <c r="BB57" s="119">
        <v>356198</v>
      </c>
      <c r="BC57" s="119">
        <v>-2203</v>
      </c>
      <c r="BD57" s="120">
        <f t="shared" si="20"/>
        <v>358401</v>
      </c>
      <c r="BE57" s="120">
        <f t="shared" si="21"/>
        <v>1225394</v>
      </c>
      <c r="BF57" s="120">
        <f t="shared" si="22"/>
        <v>98525</v>
      </c>
      <c r="BG57" s="120">
        <f>'第３９表介護保険事業会計 (2)'!C57</f>
        <v>0</v>
      </c>
      <c r="BH57" s="120">
        <f t="shared" si="23"/>
        <v>0</v>
      </c>
      <c r="BI57" s="120">
        <f t="shared" si="24"/>
        <v>0</v>
      </c>
      <c r="BJ57" s="120">
        <f t="shared" si="25"/>
        <v>1225394</v>
      </c>
      <c r="BK57" s="120">
        <f t="shared" si="26"/>
        <v>98525</v>
      </c>
      <c r="BL57" s="119">
        <v>42862</v>
      </c>
      <c r="BM57" s="119">
        <v>14</v>
      </c>
      <c r="BN57" s="119">
        <v>0</v>
      </c>
      <c r="BO57" s="55"/>
      <c r="BP57" s="110"/>
      <c r="BQ57" s="56"/>
      <c r="BR57" s="110"/>
      <c r="BS57" s="56"/>
      <c r="BT57" s="110"/>
      <c r="BU57" s="56"/>
      <c r="BV57" s="110"/>
      <c r="BW57" s="56"/>
      <c r="BX57" s="110"/>
      <c r="BY57" s="56"/>
      <c r="BZ57" s="110"/>
      <c r="CA57" s="56"/>
      <c r="CB57" s="110"/>
      <c r="CC57" s="56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s="79" customFormat="1" ht="33" customHeight="1">
      <c r="A58" s="58" t="s">
        <v>55</v>
      </c>
      <c r="B58" s="121">
        <v>67440</v>
      </c>
      <c r="C58" s="121">
        <v>0</v>
      </c>
      <c r="D58" s="121">
        <v>0</v>
      </c>
      <c r="E58" s="121">
        <v>65871</v>
      </c>
      <c r="F58" s="121">
        <v>1569</v>
      </c>
      <c r="G58" s="121">
        <v>0</v>
      </c>
      <c r="H58" s="121">
        <v>0</v>
      </c>
      <c r="I58" s="121">
        <v>80621</v>
      </c>
      <c r="J58" s="121">
        <v>0</v>
      </c>
      <c r="K58" s="121">
        <v>80621</v>
      </c>
      <c r="L58" s="121">
        <v>57863</v>
      </c>
      <c r="M58" s="121">
        <v>573</v>
      </c>
      <c r="N58" s="121">
        <v>22185</v>
      </c>
      <c r="O58" s="121">
        <v>0</v>
      </c>
      <c r="P58" s="121">
        <v>12112</v>
      </c>
      <c r="Q58" s="121">
        <v>20755</v>
      </c>
      <c r="R58" s="121">
        <v>0</v>
      </c>
      <c r="S58" s="121">
        <v>0</v>
      </c>
      <c r="T58" s="121">
        <v>301</v>
      </c>
      <c r="U58" s="121">
        <v>504499</v>
      </c>
      <c r="V58" s="121">
        <v>20003</v>
      </c>
      <c r="W58" s="121">
        <v>409212</v>
      </c>
      <c r="X58" s="121">
        <v>408926</v>
      </c>
      <c r="Y58" s="121">
        <v>0</v>
      </c>
      <c r="Z58" s="121">
        <v>286</v>
      </c>
      <c r="AA58" s="121">
        <v>0</v>
      </c>
      <c r="AB58" s="121">
        <v>0</v>
      </c>
      <c r="AC58" s="121">
        <v>13996</v>
      </c>
      <c r="AD58" s="121">
        <v>0</v>
      </c>
      <c r="AE58" s="121">
        <v>13996</v>
      </c>
      <c r="AF58" s="121">
        <v>40231</v>
      </c>
      <c r="AG58" s="121">
        <v>301</v>
      </c>
      <c r="AH58" s="121">
        <v>0</v>
      </c>
      <c r="AI58" s="121">
        <v>301</v>
      </c>
      <c r="AJ58" s="121">
        <v>6963</v>
      </c>
      <c r="AK58" s="121">
        <v>0</v>
      </c>
      <c r="AL58" s="121">
        <v>0</v>
      </c>
      <c r="AM58" s="121">
        <v>0</v>
      </c>
      <c r="AN58" s="121">
        <v>0</v>
      </c>
      <c r="AO58" s="121">
        <v>13793</v>
      </c>
      <c r="AP58" s="122">
        <f>'第３９表介護保険事業会計（1）'!B58-U58</f>
        <v>29677</v>
      </c>
      <c r="AQ58" s="121">
        <v>0</v>
      </c>
      <c r="AR58" s="121">
        <v>0</v>
      </c>
      <c r="AS58" s="121">
        <v>0</v>
      </c>
      <c r="AT58" s="121">
        <v>0</v>
      </c>
      <c r="AU58" s="121">
        <v>0</v>
      </c>
      <c r="AV58" s="121">
        <v>1133</v>
      </c>
      <c r="AW58" s="121">
        <v>1133</v>
      </c>
      <c r="AX58" s="121">
        <v>12079</v>
      </c>
      <c r="AY58" s="121">
        <v>0</v>
      </c>
      <c r="AZ58" s="122">
        <f t="shared" si="19"/>
        <v>-10946</v>
      </c>
      <c r="BA58" s="121">
        <v>0</v>
      </c>
      <c r="BB58" s="121">
        <v>249</v>
      </c>
      <c r="BC58" s="121">
        <v>2305</v>
      </c>
      <c r="BD58" s="122">
        <f t="shared" si="20"/>
        <v>-2056</v>
      </c>
      <c r="BE58" s="122">
        <f t="shared" si="21"/>
        <v>16675</v>
      </c>
      <c r="BF58" s="122">
        <f t="shared" si="22"/>
        <v>29677</v>
      </c>
      <c r="BG58" s="122">
        <f>'第３９表介護保険事業会計 (2)'!C58</f>
        <v>0</v>
      </c>
      <c r="BH58" s="122">
        <f t="shared" si="23"/>
        <v>0</v>
      </c>
      <c r="BI58" s="122">
        <f t="shared" si="24"/>
        <v>0</v>
      </c>
      <c r="BJ58" s="122">
        <f t="shared" si="25"/>
        <v>16675</v>
      </c>
      <c r="BK58" s="122">
        <f t="shared" si="26"/>
        <v>29677</v>
      </c>
      <c r="BL58" s="121">
        <v>16723</v>
      </c>
      <c r="BM58" s="121">
        <v>2</v>
      </c>
      <c r="BN58" s="121">
        <v>0</v>
      </c>
      <c r="BO58" s="77"/>
      <c r="BP58" s="110"/>
      <c r="BQ58" s="78"/>
      <c r="BR58" s="110"/>
      <c r="BS58" s="78"/>
      <c r="BT58" s="110"/>
      <c r="BU58" s="78"/>
      <c r="BV58" s="110"/>
      <c r="BW58" s="78"/>
      <c r="BX58" s="110"/>
      <c r="BY58" s="78"/>
      <c r="BZ58" s="110"/>
      <c r="CA58" s="78"/>
      <c r="CB58" s="110"/>
      <c r="CC58" s="78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</row>
    <row r="59" spans="1:256" ht="33" customHeight="1">
      <c r="A59" s="57" t="s">
        <v>56</v>
      </c>
      <c r="B59" s="119">
        <v>150776</v>
      </c>
      <c r="C59" s="119">
        <v>0</v>
      </c>
      <c r="D59" s="119">
        <v>0</v>
      </c>
      <c r="E59" s="119">
        <v>142343</v>
      </c>
      <c r="F59" s="119">
        <v>8433</v>
      </c>
      <c r="G59" s="119">
        <v>0</v>
      </c>
      <c r="H59" s="119">
        <v>0</v>
      </c>
      <c r="I59" s="119">
        <v>188039</v>
      </c>
      <c r="J59" s="119">
        <v>0</v>
      </c>
      <c r="K59" s="119">
        <v>187387</v>
      </c>
      <c r="L59" s="119">
        <v>117472</v>
      </c>
      <c r="M59" s="119">
        <v>7648</v>
      </c>
      <c r="N59" s="119">
        <v>62267</v>
      </c>
      <c r="O59" s="119">
        <v>652</v>
      </c>
      <c r="P59" s="119">
        <v>11691</v>
      </c>
      <c r="Q59" s="119">
        <v>132686</v>
      </c>
      <c r="R59" s="119">
        <v>0</v>
      </c>
      <c r="S59" s="119">
        <v>0</v>
      </c>
      <c r="T59" s="119">
        <v>527</v>
      </c>
      <c r="U59" s="119">
        <v>1221368</v>
      </c>
      <c r="V59" s="119">
        <v>49907</v>
      </c>
      <c r="W59" s="119">
        <v>890033</v>
      </c>
      <c r="X59" s="119">
        <v>889238</v>
      </c>
      <c r="Y59" s="119">
        <v>0</v>
      </c>
      <c r="Z59" s="119">
        <v>795</v>
      </c>
      <c r="AA59" s="119">
        <v>0</v>
      </c>
      <c r="AB59" s="119">
        <v>0</v>
      </c>
      <c r="AC59" s="119">
        <v>52117</v>
      </c>
      <c r="AD59" s="119">
        <v>40724</v>
      </c>
      <c r="AE59" s="119">
        <v>11393</v>
      </c>
      <c r="AF59" s="119">
        <v>102399</v>
      </c>
      <c r="AG59" s="119">
        <v>13528</v>
      </c>
      <c r="AH59" s="119">
        <v>0</v>
      </c>
      <c r="AI59" s="119">
        <v>13528</v>
      </c>
      <c r="AJ59" s="119">
        <v>64051</v>
      </c>
      <c r="AK59" s="119">
        <v>0</v>
      </c>
      <c r="AL59" s="119">
        <v>0</v>
      </c>
      <c r="AM59" s="119">
        <v>0</v>
      </c>
      <c r="AN59" s="119">
        <v>0</v>
      </c>
      <c r="AO59" s="119">
        <v>49333</v>
      </c>
      <c r="AP59" s="120">
        <f>'第３９表介護保険事業会計（1）'!B59-U59</f>
        <v>99625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346793</v>
      </c>
      <c r="AW59" s="119">
        <v>26449</v>
      </c>
      <c r="AX59" s="119">
        <v>33426</v>
      </c>
      <c r="AY59" s="119">
        <v>3012</v>
      </c>
      <c r="AZ59" s="120">
        <f t="shared" si="19"/>
        <v>313367</v>
      </c>
      <c r="BA59" s="119">
        <v>0</v>
      </c>
      <c r="BB59" s="119">
        <v>264001</v>
      </c>
      <c r="BC59" s="119">
        <v>3389</v>
      </c>
      <c r="BD59" s="120">
        <f t="shared" si="20"/>
        <v>260612</v>
      </c>
      <c r="BE59" s="120">
        <f t="shared" si="21"/>
        <v>673604</v>
      </c>
      <c r="BF59" s="120">
        <f t="shared" si="22"/>
        <v>99625</v>
      </c>
      <c r="BG59" s="120">
        <f>'第３９表介護保険事業会計 (2)'!C59</f>
        <v>0</v>
      </c>
      <c r="BH59" s="120">
        <f t="shared" si="23"/>
        <v>0</v>
      </c>
      <c r="BI59" s="120">
        <f t="shared" si="24"/>
        <v>0</v>
      </c>
      <c r="BJ59" s="120">
        <f t="shared" si="25"/>
        <v>673604</v>
      </c>
      <c r="BK59" s="120">
        <f t="shared" si="26"/>
        <v>99625</v>
      </c>
      <c r="BL59" s="119">
        <v>42288</v>
      </c>
      <c r="BM59" s="119">
        <v>6</v>
      </c>
      <c r="BN59" s="119">
        <v>0</v>
      </c>
      <c r="BO59" s="55"/>
      <c r="BP59" s="110"/>
      <c r="BQ59" s="56"/>
      <c r="BR59" s="110"/>
      <c r="BS59" s="56"/>
      <c r="BT59" s="110"/>
      <c r="BU59" s="56"/>
      <c r="BV59" s="110"/>
      <c r="BW59" s="56"/>
      <c r="BX59" s="110"/>
      <c r="BY59" s="56"/>
      <c r="BZ59" s="110"/>
      <c r="CA59" s="56"/>
      <c r="CB59" s="110"/>
      <c r="CC59" s="56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ht="33" customHeight="1">
      <c r="A60" s="57" t="s">
        <v>57</v>
      </c>
      <c r="B60" s="119">
        <v>146801</v>
      </c>
      <c r="C60" s="119">
        <v>0</v>
      </c>
      <c r="D60" s="119">
        <v>0</v>
      </c>
      <c r="E60" s="119">
        <v>136278</v>
      </c>
      <c r="F60" s="119">
        <v>10523</v>
      </c>
      <c r="G60" s="119">
        <v>0</v>
      </c>
      <c r="H60" s="119">
        <v>0</v>
      </c>
      <c r="I60" s="119">
        <v>144089</v>
      </c>
      <c r="J60" s="119">
        <v>17935</v>
      </c>
      <c r="K60" s="119">
        <v>126154</v>
      </c>
      <c r="L60" s="119">
        <v>104619</v>
      </c>
      <c r="M60" s="119">
        <v>10521</v>
      </c>
      <c r="N60" s="119">
        <v>11014</v>
      </c>
      <c r="O60" s="119">
        <v>0</v>
      </c>
      <c r="P60" s="119">
        <v>0</v>
      </c>
      <c r="Q60" s="119">
        <v>97809</v>
      </c>
      <c r="R60" s="119">
        <v>0</v>
      </c>
      <c r="S60" s="119">
        <v>0</v>
      </c>
      <c r="T60" s="119">
        <v>56</v>
      </c>
      <c r="U60" s="119">
        <v>1067423</v>
      </c>
      <c r="V60" s="119">
        <v>25023</v>
      </c>
      <c r="W60" s="119">
        <v>872846</v>
      </c>
      <c r="X60" s="119">
        <v>857252</v>
      </c>
      <c r="Y60" s="119">
        <v>14846</v>
      </c>
      <c r="Z60" s="119">
        <v>748</v>
      </c>
      <c r="AA60" s="119">
        <v>0</v>
      </c>
      <c r="AB60" s="119">
        <v>0</v>
      </c>
      <c r="AC60" s="119">
        <v>77768</v>
      </c>
      <c r="AD60" s="119">
        <v>54867</v>
      </c>
      <c r="AE60" s="119">
        <v>22901</v>
      </c>
      <c r="AF60" s="119">
        <v>0</v>
      </c>
      <c r="AG60" s="119">
        <v>0</v>
      </c>
      <c r="AH60" s="119">
        <v>0</v>
      </c>
      <c r="AI60" s="119">
        <v>0</v>
      </c>
      <c r="AJ60" s="119">
        <v>70056</v>
      </c>
      <c r="AK60" s="119">
        <v>0</v>
      </c>
      <c r="AL60" s="119">
        <v>0</v>
      </c>
      <c r="AM60" s="119">
        <v>0</v>
      </c>
      <c r="AN60" s="119">
        <v>0</v>
      </c>
      <c r="AO60" s="119">
        <v>21730</v>
      </c>
      <c r="AP60" s="120">
        <f>'第３９表介護保険事業会計（1）'!B60-U60</f>
        <v>106884</v>
      </c>
      <c r="AQ60" s="119">
        <v>0</v>
      </c>
      <c r="AR60" s="119">
        <v>0</v>
      </c>
      <c r="AS60" s="119">
        <v>0</v>
      </c>
      <c r="AT60" s="119">
        <v>0</v>
      </c>
      <c r="AU60" s="119">
        <v>0</v>
      </c>
      <c r="AV60" s="119">
        <v>1584</v>
      </c>
      <c r="AW60" s="119">
        <v>1584</v>
      </c>
      <c r="AX60" s="119">
        <v>14488</v>
      </c>
      <c r="AY60" s="119">
        <v>0</v>
      </c>
      <c r="AZ60" s="120">
        <f t="shared" si="19"/>
        <v>-12904</v>
      </c>
      <c r="BA60" s="119">
        <v>0</v>
      </c>
      <c r="BB60" s="119">
        <v>7282</v>
      </c>
      <c r="BC60" s="119">
        <v>0</v>
      </c>
      <c r="BD60" s="120">
        <f t="shared" si="20"/>
        <v>7282</v>
      </c>
      <c r="BE60" s="120">
        <f t="shared" si="21"/>
        <v>101262</v>
      </c>
      <c r="BF60" s="120">
        <f t="shared" si="22"/>
        <v>106884</v>
      </c>
      <c r="BG60" s="120">
        <f>'第３９表介護保険事業会計 (2)'!C60</f>
        <v>0</v>
      </c>
      <c r="BH60" s="120">
        <f t="shared" si="23"/>
        <v>17935</v>
      </c>
      <c r="BI60" s="120">
        <f t="shared" si="24"/>
        <v>0</v>
      </c>
      <c r="BJ60" s="120">
        <f t="shared" si="25"/>
        <v>83327</v>
      </c>
      <c r="BK60" s="120">
        <f t="shared" si="26"/>
        <v>88949</v>
      </c>
      <c r="BL60" s="119">
        <v>9538</v>
      </c>
      <c r="BM60" s="119">
        <v>1</v>
      </c>
      <c r="BN60" s="119">
        <v>0</v>
      </c>
      <c r="BO60" s="55"/>
      <c r="BP60" s="110"/>
      <c r="BQ60" s="56"/>
      <c r="BR60" s="110"/>
      <c r="BS60" s="56"/>
      <c r="BT60" s="110"/>
      <c r="BU60" s="56"/>
      <c r="BV60" s="110"/>
      <c r="BW60" s="56"/>
      <c r="BX60" s="110"/>
      <c r="BY60" s="56"/>
      <c r="BZ60" s="110"/>
      <c r="CA60" s="56"/>
      <c r="CB60" s="110"/>
      <c r="CC60" s="56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ht="33" customHeight="1">
      <c r="A61" s="57" t="s">
        <v>58</v>
      </c>
      <c r="B61" s="119">
        <v>360520</v>
      </c>
      <c r="C61" s="119">
        <v>0</v>
      </c>
      <c r="D61" s="119">
        <v>0</v>
      </c>
      <c r="E61" s="119">
        <v>349592</v>
      </c>
      <c r="F61" s="119">
        <v>10928</v>
      </c>
      <c r="G61" s="119">
        <v>0</v>
      </c>
      <c r="H61" s="119">
        <v>0</v>
      </c>
      <c r="I61" s="119">
        <v>389078</v>
      </c>
      <c r="J61" s="119">
        <v>0</v>
      </c>
      <c r="K61" s="119">
        <v>389078</v>
      </c>
      <c r="L61" s="119">
        <v>280611</v>
      </c>
      <c r="M61" s="119">
        <v>6828</v>
      </c>
      <c r="N61" s="119">
        <v>101639</v>
      </c>
      <c r="O61" s="119">
        <v>0</v>
      </c>
      <c r="P61" s="119">
        <v>21508</v>
      </c>
      <c r="Q61" s="119">
        <v>291679</v>
      </c>
      <c r="R61" s="119">
        <v>0</v>
      </c>
      <c r="S61" s="119">
        <v>0</v>
      </c>
      <c r="T61" s="119">
        <v>15652</v>
      </c>
      <c r="U61" s="119">
        <v>2806849</v>
      </c>
      <c r="V61" s="119">
        <v>107897</v>
      </c>
      <c r="W61" s="119">
        <v>2185754</v>
      </c>
      <c r="X61" s="119">
        <v>2183576</v>
      </c>
      <c r="Y61" s="119">
        <v>0</v>
      </c>
      <c r="Z61" s="119">
        <v>2178</v>
      </c>
      <c r="AA61" s="119">
        <v>0</v>
      </c>
      <c r="AB61" s="119">
        <v>0</v>
      </c>
      <c r="AC61" s="119">
        <v>56348</v>
      </c>
      <c r="AD61" s="119">
        <v>43170</v>
      </c>
      <c r="AE61" s="119">
        <v>13178</v>
      </c>
      <c r="AF61" s="119">
        <v>225753</v>
      </c>
      <c r="AG61" s="119">
        <v>25722</v>
      </c>
      <c r="AH61" s="119">
        <v>0</v>
      </c>
      <c r="AI61" s="119">
        <v>25722</v>
      </c>
      <c r="AJ61" s="119">
        <v>47</v>
      </c>
      <c r="AK61" s="119">
        <v>0</v>
      </c>
      <c r="AL61" s="119">
        <v>0</v>
      </c>
      <c r="AM61" s="119">
        <v>0</v>
      </c>
      <c r="AN61" s="119">
        <v>0</v>
      </c>
      <c r="AO61" s="119">
        <v>205328</v>
      </c>
      <c r="AP61" s="120">
        <f>'第３９表介護保険事業会計（1）'!B61-U61</f>
        <v>91303</v>
      </c>
      <c r="AQ61" s="119">
        <v>0</v>
      </c>
      <c r="AR61" s="119">
        <v>0</v>
      </c>
      <c r="AS61" s="119">
        <v>0</v>
      </c>
      <c r="AT61" s="119"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20">
        <f t="shared" si="19"/>
        <v>0</v>
      </c>
      <c r="BA61" s="119">
        <v>0</v>
      </c>
      <c r="BB61" s="119">
        <v>0</v>
      </c>
      <c r="BC61" s="119">
        <v>0</v>
      </c>
      <c r="BD61" s="120">
        <f t="shared" si="20"/>
        <v>0</v>
      </c>
      <c r="BE61" s="120">
        <f t="shared" si="21"/>
        <v>91303</v>
      </c>
      <c r="BF61" s="120">
        <f t="shared" si="22"/>
        <v>91303</v>
      </c>
      <c r="BG61" s="120">
        <f>'第３９表介護保険事業会計 (2)'!C61</f>
        <v>0</v>
      </c>
      <c r="BH61" s="120">
        <f t="shared" si="23"/>
        <v>0</v>
      </c>
      <c r="BI61" s="120">
        <f t="shared" si="24"/>
        <v>0</v>
      </c>
      <c r="BJ61" s="120">
        <f t="shared" si="25"/>
        <v>91303</v>
      </c>
      <c r="BK61" s="120">
        <f t="shared" si="26"/>
        <v>91303</v>
      </c>
      <c r="BL61" s="119">
        <v>75825</v>
      </c>
      <c r="BM61" s="119">
        <v>12</v>
      </c>
      <c r="BN61" s="119">
        <v>0</v>
      </c>
      <c r="BO61" s="55"/>
      <c r="BP61" s="110"/>
      <c r="BQ61" s="56"/>
      <c r="BR61" s="110"/>
      <c r="BS61" s="56"/>
      <c r="BT61" s="110"/>
      <c r="BU61" s="56"/>
      <c r="BV61" s="110"/>
      <c r="BW61" s="56"/>
      <c r="BX61" s="110"/>
      <c r="BY61" s="56"/>
      <c r="BZ61" s="110"/>
      <c r="CA61" s="56"/>
      <c r="CB61" s="110"/>
      <c r="CC61" s="56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ht="33" customHeight="1">
      <c r="A62" s="57" t="s">
        <v>59</v>
      </c>
      <c r="B62" s="119">
        <v>43035</v>
      </c>
      <c r="C62" s="119">
        <v>0</v>
      </c>
      <c r="D62" s="119">
        <v>0</v>
      </c>
      <c r="E62" s="119">
        <v>38690</v>
      </c>
      <c r="F62" s="119">
        <v>4345</v>
      </c>
      <c r="G62" s="119">
        <v>0</v>
      </c>
      <c r="H62" s="119">
        <v>1</v>
      </c>
      <c r="I62" s="119">
        <v>72500</v>
      </c>
      <c r="J62" s="119">
        <v>0</v>
      </c>
      <c r="K62" s="119">
        <v>72500</v>
      </c>
      <c r="L62" s="119">
        <v>54563</v>
      </c>
      <c r="M62" s="119">
        <v>4750</v>
      </c>
      <c r="N62" s="119">
        <v>13187</v>
      </c>
      <c r="O62" s="119">
        <v>0</v>
      </c>
      <c r="P62" s="119">
        <v>0</v>
      </c>
      <c r="Q62" s="119">
        <v>31261</v>
      </c>
      <c r="R62" s="119">
        <v>0</v>
      </c>
      <c r="S62" s="119">
        <v>0</v>
      </c>
      <c r="T62" s="119">
        <v>0</v>
      </c>
      <c r="U62" s="119">
        <v>350393</v>
      </c>
      <c r="V62" s="119">
        <v>11507</v>
      </c>
      <c r="W62" s="119">
        <v>290017</v>
      </c>
      <c r="X62" s="119">
        <v>277798</v>
      </c>
      <c r="Y62" s="119">
        <v>12016</v>
      </c>
      <c r="Z62" s="119">
        <v>203</v>
      </c>
      <c r="AA62" s="119">
        <v>0</v>
      </c>
      <c r="AB62" s="119">
        <v>0</v>
      </c>
      <c r="AC62" s="119">
        <v>24535</v>
      </c>
      <c r="AD62" s="119">
        <v>7400</v>
      </c>
      <c r="AE62" s="119">
        <v>17135</v>
      </c>
      <c r="AF62" s="119">
        <v>0</v>
      </c>
      <c r="AG62" s="119">
        <v>14084</v>
      </c>
      <c r="AH62" s="119">
        <v>0</v>
      </c>
      <c r="AI62" s="119">
        <v>14084</v>
      </c>
      <c r="AJ62" s="119">
        <v>0</v>
      </c>
      <c r="AK62" s="119">
        <v>0</v>
      </c>
      <c r="AL62" s="119">
        <v>0</v>
      </c>
      <c r="AM62" s="119">
        <v>0</v>
      </c>
      <c r="AN62" s="119">
        <v>0</v>
      </c>
      <c r="AO62" s="119">
        <v>10250</v>
      </c>
      <c r="AP62" s="120">
        <f>'第３９表介護保険事業会計（1）'!B62-U62</f>
        <v>26524</v>
      </c>
      <c r="AQ62" s="119">
        <v>0</v>
      </c>
      <c r="AR62" s="119">
        <v>0</v>
      </c>
      <c r="AS62" s="119">
        <v>0</v>
      </c>
      <c r="AT62" s="119"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20">
        <f t="shared" si="19"/>
        <v>0</v>
      </c>
      <c r="BA62" s="119">
        <v>0</v>
      </c>
      <c r="BB62" s="119">
        <v>0</v>
      </c>
      <c r="BC62" s="119">
        <v>0</v>
      </c>
      <c r="BD62" s="120">
        <f t="shared" si="20"/>
        <v>0</v>
      </c>
      <c r="BE62" s="120">
        <f t="shared" si="21"/>
        <v>26524</v>
      </c>
      <c r="BF62" s="120">
        <f t="shared" si="22"/>
        <v>26524</v>
      </c>
      <c r="BG62" s="120">
        <f>'第３９表介護保険事業会計 (2)'!C62</f>
        <v>0</v>
      </c>
      <c r="BH62" s="120">
        <f t="shared" si="23"/>
        <v>0</v>
      </c>
      <c r="BI62" s="120">
        <f t="shared" si="24"/>
        <v>0</v>
      </c>
      <c r="BJ62" s="120">
        <f t="shared" si="25"/>
        <v>26524</v>
      </c>
      <c r="BK62" s="120">
        <f t="shared" si="26"/>
        <v>26524</v>
      </c>
      <c r="BL62" s="119">
        <v>6430</v>
      </c>
      <c r="BM62" s="119">
        <v>1</v>
      </c>
      <c r="BN62" s="119">
        <v>0</v>
      </c>
      <c r="BO62" s="55"/>
      <c r="BP62" s="110"/>
      <c r="BQ62" s="56"/>
      <c r="BR62" s="110"/>
      <c r="BS62" s="56"/>
      <c r="BT62" s="110"/>
      <c r="BU62" s="56"/>
      <c r="BV62" s="110"/>
      <c r="BW62" s="56"/>
      <c r="BX62" s="110"/>
      <c r="BY62" s="56"/>
      <c r="BZ62" s="110"/>
      <c r="CA62" s="56"/>
      <c r="CB62" s="110"/>
      <c r="CC62" s="56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79" customFormat="1" ht="33" customHeight="1">
      <c r="A63" s="58" t="s">
        <v>60</v>
      </c>
      <c r="B63" s="121">
        <v>119892</v>
      </c>
      <c r="C63" s="121">
        <v>0</v>
      </c>
      <c r="D63" s="121">
        <v>0</v>
      </c>
      <c r="E63" s="121">
        <v>113520</v>
      </c>
      <c r="F63" s="121">
        <v>6372</v>
      </c>
      <c r="G63" s="121">
        <v>0</v>
      </c>
      <c r="H63" s="121">
        <v>0</v>
      </c>
      <c r="I63" s="121">
        <v>116235</v>
      </c>
      <c r="J63" s="121">
        <v>0</v>
      </c>
      <c r="K63" s="121">
        <v>116235</v>
      </c>
      <c r="L63" s="121">
        <v>88772</v>
      </c>
      <c r="M63" s="121">
        <v>1712</v>
      </c>
      <c r="N63" s="121">
        <v>25751</v>
      </c>
      <c r="O63" s="121">
        <v>0</v>
      </c>
      <c r="P63" s="121">
        <v>0</v>
      </c>
      <c r="Q63" s="121">
        <v>24531</v>
      </c>
      <c r="R63" s="121">
        <v>0</v>
      </c>
      <c r="S63" s="121">
        <v>0</v>
      </c>
      <c r="T63" s="121">
        <v>36</v>
      </c>
      <c r="U63" s="121">
        <v>782115</v>
      </c>
      <c r="V63" s="121">
        <v>21368</v>
      </c>
      <c r="W63" s="121">
        <v>711071</v>
      </c>
      <c r="X63" s="121">
        <v>710420</v>
      </c>
      <c r="Y63" s="121">
        <v>43</v>
      </c>
      <c r="Z63" s="121">
        <v>608</v>
      </c>
      <c r="AA63" s="121">
        <v>0</v>
      </c>
      <c r="AB63" s="121">
        <v>0</v>
      </c>
      <c r="AC63" s="121">
        <v>36022</v>
      </c>
      <c r="AD63" s="121">
        <v>13693</v>
      </c>
      <c r="AE63" s="121">
        <v>22329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v>0</v>
      </c>
      <c r="AO63" s="121">
        <v>13654</v>
      </c>
      <c r="AP63" s="122">
        <f>'第３９表介護保険事業会計（1）'!B63-U63</f>
        <v>30571</v>
      </c>
      <c r="AQ63" s="121">
        <v>0</v>
      </c>
      <c r="AR63" s="121">
        <v>0</v>
      </c>
      <c r="AS63" s="121">
        <v>0</v>
      </c>
      <c r="AT63" s="121"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v>0</v>
      </c>
      <c r="AZ63" s="122">
        <f t="shared" si="19"/>
        <v>0</v>
      </c>
      <c r="BA63" s="121">
        <v>0</v>
      </c>
      <c r="BB63" s="121">
        <v>0</v>
      </c>
      <c r="BC63" s="121">
        <v>0</v>
      </c>
      <c r="BD63" s="122">
        <f t="shared" si="20"/>
        <v>0</v>
      </c>
      <c r="BE63" s="122">
        <f t="shared" si="21"/>
        <v>30571</v>
      </c>
      <c r="BF63" s="122">
        <f t="shared" si="22"/>
        <v>30571</v>
      </c>
      <c r="BG63" s="122">
        <f>'第３９表介護保険事業会計 (2)'!C63</f>
        <v>0</v>
      </c>
      <c r="BH63" s="122">
        <f t="shared" si="23"/>
        <v>0</v>
      </c>
      <c r="BI63" s="122">
        <f t="shared" si="24"/>
        <v>0</v>
      </c>
      <c r="BJ63" s="122">
        <f t="shared" si="25"/>
        <v>30571</v>
      </c>
      <c r="BK63" s="122">
        <f t="shared" si="26"/>
        <v>30571</v>
      </c>
      <c r="BL63" s="121">
        <v>7765</v>
      </c>
      <c r="BM63" s="121">
        <v>1</v>
      </c>
      <c r="BN63" s="121">
        <v>0</v>
      </c>
      <c r="BO63" s="77"/>
      <c r="BP63" s="110"/>
      <c r="BQ63" s="78"/>
      <c r="BR63" s="110"/>
      <c r="BS63" s="78"/>
      <c r="BT63" s="110"/>
      <c r="BU63" s="78"/>
      <c r="BV63" s="110"/>
      <c r="BW63" s="78"/>
      <c r="BX63" s="110"/>
      <c r="BY63" s="78"/>
      <c r="BZ63" s="110"/>
      <c r="CA63" s="78"/>
      <c r="CB63" s="110"/>
      <c r="CC63" s="78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ht="33" customHeight="1" thickBot="1">
      <c r="A64" s="57" t="s">
        <v>80</v>
      </c>
      <c r="B64" s="119">
        <v>124578</v>
      </c>
      <c r="C64" s="119">
        <v>0</v>
      </c>
      <c r="D64" s="119">
        <v>0</v>
      </c>
      <c r="E64" s="119">
        <v>117557</v>
      </c>
      <c r="F64" s="119">
        <v>7021</v>
      </c>
      <c r="G64" s="119">
        <v>0</v>
      </c>
      <c r="H64" s="119">
        <v>0</v>
      </c>
      <c r="I64" s="119">
        <v>156276</v>
      </c>
      <c r="J64" s="119">
        <v>0</v>
      </c>
      <c r="K64" s="119">
        <v>150735</v>
      </c>
      <c r="L64" s="119">
        <v>89259</v>
      </c>
      <c r="M64" s="119">
        <v>5551</v>
      </c>
      <c r="N64" s="119">
        <v>55925</v>
      </c>
      <c r="O64" s="119">
        <v>5541</v>
      </c>
      <c r="P64" s="119">
        <v>0</v>
      </c>
      <c r="Q64" s="119">
        <v>56726</v>
      </c>
      <c r="R64" s="119">
        <v>0</v>
      </c>
      <c r="S64" s="119">
        <v>0</v>
      </c>
      <c r="T64" s="119">
        <v>10</v>
      </c>
      <c r="U64" s="119">
        <v>946569</v>
      </c>
      <c r="V64" s="119">
        <v>60429</v>
      </c>
      <c r="W64" s="119">
        <v>785307</v>
      </c>
      <c r="X64" s="119">
        <v>784721</v>
      </c>
      <c r="Y64" s="119">
        <v>0</v>
      </c>
      <c r="Z64" s="119">
        <v>586</v>
      </c>
      <c r="AA64" s="119">
        <v>0</v>
      </c>
      <c r="AB64" s="119">
        <v>0</v>
      </c>
      <c r="AC64" s="119">
        <v>39920</v>
      </c>
      <c r="AD64" s="119">
        <v>27442</v>
      </c>
      <c r="AE64" s="119">
        <v>12478</v>
      </c>
      <c r="AF64" s="119">
        <v>0</v>
      </c>
      <c r="AG64" s="119">
        <v>0</v>
      </c>
      <c r="AH64" s="119">
        <v>0</v>
      </c>
      <c r="AI64" s="119">
        <v>0</v>
      </c>
      <c r="AJ64" s="119">
        <v>52163</v>
      </c>
      <c r="AK64" s="119">
        <v>0</v>
      </c>
      <c r="AL64" s="119">
        <v>0</v>
      </c>
      <c r="AM64" s="119">
        <v>0</v>
      </c>
      <c r="AN64" s="119">
        <v>0</v>
      </c>
      <c r="AO64" s="119">
        <v>8750</v>
      </c>
      <c r="AP64" s="120">
        <f>'第３９表介護保険事業会計（1）'!B64-U64</f>
        <v>91768</v>
      </c>
      <c r="AQ64" s="119">
        <v>91767</v>
      </c>
      <c r="AR64" s="119">
        <v>0</v>
      </c>
      <c r="AS64" s="119">
        <v>91767</v>
      </c>
      <c r="AT64" s="119">
        <v>90390</v>
      </c>
      <c r="AU64" s="119">
        <v>5983</v>
      </c>
      <c r="AV64" s="119">
        <v>601</v>
      </c>
      <c r="AW64" s="119">
        <v>0</v>
      </c>
      <c r="AX64" s="119">
        <v>45328</v>
      </c>
      <c r="AY64" s="119">
        <v>5983</v>
      </c>
      <c r="AZ64" s="120">
        <f t="shared" si="19"/>
        <v>-44727</v>
      </c>
      <c r="BA64" s="119">
        <v>1377</v>
      </c>
      <c r="BB64" s="119">
        <v>341</v>
      </c>
      <c r="BC64" s="119">
        <v>1718</v>
      </c>
      <c r="BD64" s="120">
        <f t="shared" si="20"/>
        <v>-1377</v>
      </c>
      <c r="BE64" s="120">
        <f t="shared" si="21"/>
        <v>45664</v>
      </c>
      <c r="BF64" s="120">
        <f t="shared" si="22"/>
        <v>91768</v>
      </c>
      <c r="BG64" s="120">
        <f>'第３９表介護保険事業会計 (2)'!C64</f>
        <v>0</v>
      </c>
      <c r="BH64" s="120">
        <f t="shared" si="23"/>
        <v>0</v>
      </c>
      <c r="BI64" s="120">
        <f t="shared" si="24"/>
        <v>0</v>
      </c>
      <c r="BJ64" s="120">
        <f t="shared" si="25"/>
        <v>45664</v>
      </c>
      <c r="BK64" s="120">
        <f t="shared" si="26"/>
        <v>91768</v>
      </c>
      <c r="BL64" s="119">
        <v>51115</v>
      </c>
      <c r="BM64" s="119">
        <v>5</v>
      </c>
      <c r="BN64" s="119">
        <v>0</v>
      </c>
      <c r="BO64" s="55"/>
      <c r="BP64" s="110"/>
      <c r="BQ64" s="56"/>
      <c r="BR64" s="110"/>
      <c r="BS64" s="56"/>
      <c r="BT64" s="110"/>
      <c r="BU64" s="56"/>
      <c r="BV64" s="110"/>
      <c r="BW64" s="56"/>
      <c r="BX64" s="110"/>
      <c r="BY64" s="56"/>
      <c r="BZ64" s="110"/>
      <c r="CA64" s="56"/>
      <c r="CB64" s="110"/>
      <c r="CC64" s="56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ht="33" customHeight="1" thickBot="1" thickTop="1">
      <c r="A65" s="59" t="s">
        <v>61</v>
      </c>
      <c r="B65" s="108">
        <f>SUM(B19:B64)</f>
        <v>6453656</v>
      </c>
      <c r="C65" s="108">
        <f>SUM(C19:C64)</f>
        <v>0</v>
      </c>
      <c r="D65" s="108">
        <f>SUM(D19:D64)</f>
        <v>0</v>
      </c>
      <c r="E65" s="108">
        <f>SUM(E19:E64)</f>
        <v>6115802</v>
      </c>
      <c r="F65" s="108">
        <f>SUM(F19:F64)</f>
        <v>333190</v>
      </c>
      <c r="G65" s="108">
        <f aca="true" t="shared" si="27" ref="G65:AH65">SUM(G19:G64)</f>
        <v>4664</v>
      </c>
      <c r="H65" s="108">
        <f t="shared" si="27"/>
        <v>1</v>
      </c>
      <c r="I65" s="108">
        <f t="shared" si="27"/>
        <v>7097128</v>
      </c>
      <c r="J65" s="108">
        <f t="shared" si="27"/>
        <v>17935</v>
      </c>
      <c r="K65" s="108">
        <f t="shared" si="27"/>
        <v>7062069</v>
      </c>
      <c r="L65" s="108">
        <f>SUM(L19:L64)</f>
        <v>5074491</v>
      </c>
      <c r="M65" s="108">
        <f>SUM(M19:M64)</f>
        <v>364870</v>
      </c>
      <c r="N65" s="108">
        <f>SUM(N19:N64)</f>
        <v>1622708</v>
      </c>
      <c r="O65" s="108">
        <f t="shared" si="27"/>
        <v>17124</v>
      </c>
      <c r="P65" s="108">
        <f t="shared" si="27"/>
        <v>340948</v>
      </c>
      <c r="Q65" s="108">
        <f t="shared" si="27"/>
        <v>2336840</v>
      </c>
      <c r="R65" s="108">
        <f t="shared" si="27"/>
        <v>15000</v>
      </c>
      <c r="S65" s="108">
        <f t="shared" si="27"/>
        <v>15000</v>
      </c>
      <c r="T65" s="108">
        <f t="shared" si="27"/>
        <v>79907</v>
      </c>
      <c r="U65" s="108">
        <f t="shared" si="27"/>
        <v>45662608</v>
      </c>
      <c r="V65" s="108">
        <f t="shared" si="27"/>
        <v>1552655</v>
      </c>
      <c r="W65" s="108">
        <f t="shared" si="27"/>
        <v>39609908</v>
      </c>
      <c r="X65" s="108">
        <f t="shared" si="27"/>
        <v>39189852</v>
      </c>
      <c r="Y65" s="108">
        <f t="shared" si="27"/>
        <v>388663</v>
      </c>
      <c r="Z65" s="108">
        <f t="shared" si="27"/>
        <v>31393</v>
      </c>
      <c r="AA65" s="108">
        <f t="shared" si="27"/>
        <v>0</v>
      </c>
      <c r="AB65" s="108">
        <f t="shared" si="27"/>
        <v>0</v>
      </c>
      <c r="AC65" s="108">
        <f>SUM(AC19:AC64)</f>
        <v>2029559</v>
      </c>
      <c r="AD65" s="108">
        <f>SUM(AD19:AD64)</f>
        <v>1099488</v>
      </c>
      <c r="AE65" s="108">
        <f>SUM(AE19:AE64)</f>
        <v>930071</v>
      </c>
      <c r="AF65" s="108">
        <f t="shared" si="27"/>
        <v>438711</v>
      </c>
      <c r="AG65" s="108">
        <f t="shared" si="27"/>
        <v>247225</v>
      </c>
      <c r="AH65" s="108">
        <f t="shared" si="27"/>
        <v>0</v>
      </c>
      <c r="AI65" s="108">
        <f aca="true" t="shared" si="28" ref="AI65:BN65">SUM(AI19:AI64)</f>
        <v>247225</v>
      </c>
      <c r="AJ65" s="108">
        <f t="shared" si="28"/>
        <v>637598</v>
      </c>
      <c r="AK65" s="108">
        <f t="shared" si="28"/>
        <v>81957</v>
      </c>
      <c r="AL65" s="108">
        <f t="shared" si="28"/>
        <v>81956</v>
      </c>
      <c r="AM65" s="108">
        <f t="shared" si="28"/>
        <v>1</v>
      </c>
      <c r="AN65" s="108">
        <f t="shared" si="28"/>
        <v>0</v>
      </c>
      <c r="AO65" s="108">
        <f t="shared" si="28"/>
        <v>1064995</v>
      </c>
      <c r="AP65" s="108">
        <f t="shared" si="28"/>
        <v>1997537</v>
      </c>
      <c r="AQ65" s="108">
        <f t="shared" si="28"/>
        <v>91767</v>
      </c>
      <c r="AR65" s="108">
        <f t="shared" si="28"/>
        <v>-1</v>
      </c>
      <c r="AS65" s="108">
        <f t="shared" si="28"/>
        <v>91766</v>
      </c>
      <c r="AT65" s="108">
        <f t="shared" si="28"/>
        <v>90390</v>
      </c>
      <c r="AU65" s="108">
        <f t="shared" si="28"/>
        <v>5983</v>
      </c>
      <c r="AV65" s="108">
        <f t="shared" si="28"/>
        <v>1182562</v>
      </c>
      <c r="AW65" s="108">
        <f t="shared" si="28"/>
        <v>76091</v>
      </c>
      <c r="AX65" s="108">
        <f t="shared" si="28"/>
        <v>551644</v>
      </c>
      <c r="AY65" s="108">
        <f t="shared" si="28"/>
        <v>66942</v>
      </c>
      <c r="AZ65" s="108">
        <f t="shared" si="28"/>
        <v>630918</v>
      </c>
      <c r="BA65" s="108">
        <f t="shared" si="28"/>
        <v>1377</v>
      </c>
      <c r="BB65" s="108">
        <f t="shared" si="28"/>
        <v>671654</v>
      </c>
      <c r="BC65" s="108">
        <f t="shared" si="28"/>
        <v>59405</v>
      </c>
      <c r="BD65" s="108">
        <f t="shared" si="28"/>
        <v>612249</v>
      </c>
      <c r="BE65" s="108">
        <f t="shared" si="28"/>
        <v>3240705</v>
      </c>
      <c r="BF65" s="108">
        <f t="shared" si="28"/>
        <v>1997538</v>
      </c>
      <c r="BG65" s="108">
        <f t="shared" si="28"/>
        <v>0</v>
      </c>
      <c r="BH65" s="108">
        <f t="shared" si="28"/>
        <v>17935</v>
      </c>
      <c r="BI65" s="108">
        <f t="shared" si="28"/>
        <v>0</v>
      </c>
      <c r="BJ65" s="108">
        <f t="shared" si="28"/>
        <v>3222770</v>
      </c>
      <c r="BK65" s="108">
        <f t="shared" si="28"/>
        <v>1979603</v>
      </c>
      <c r="BL65" s="108">
        <f t="shared" si="28"/>
        <v>1002803</v>
      </c>
      <c r="BM65" s="108">
        <f t="shared" si="28"/>
        <v>159</v>
      </c>
      <c r="BN65" s="108">
        <f t="shared" si="28"/>
        <v>22684</v>
      </c>
      <c r="BO65" s="55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pans="1:256" ht="33" customHeight="1" thickTop="1">
      <c r="A66" s="60" t="s">
        <v>62</v>
      </c>
      <c r="B66" s="62">
        <f aca="true" t="shared" si="29" ref="B66:AG66">SUM(B65,B18)</f>
        <v>25451602</v>
      </c>
      <c r="C66" s="62">
        <f t="shared" si="29"/>
        <v>0</v>
      </c>
      <c r="D66" s="62">
        <f t="shared" si="29"/>
        <v>0</v>
      </c>
      <c r="E66" s="62">
        <f t="shared" si="29"/>
        <v>24163411</v>
      </c>
      <c r="F66" s="62">
        <f t="shared" si="29"/>
        <v>1283527</v>
      </c>
      <c r="G66" s="62">
        <f t="shared" si="29"/>
        <v>4664</v>
      </c>
      <c r="H66" s="62">
        <f t="shared" si="29"/>
        <v>1</v>
      </c>
      <c r="I66" s="62">
        <f t="shared" si="29"/>
        <v>26212550</v>
      </c>
      <c r="J66" s="62">
        <f t="shared" si="29"/>
        <v>17935</v>
      </c>
      <c r="K66" s="62">
        <f t="shared" si="29"/>
        <v>26177491</v>
      </c>
      <c r="L66" s="62">
        <f t="shared" si="29"/>
        <v>20246495</v>
      </c>
      <c r="M66" s="62">
        <f t="shared" si="29"/>
        <v>1326054</v>
      </c>
      <c r="N66" s="62">
        <f t="shared" si="29"/>
        <v>4604942</v>
      </c>
      <c r="O66" s="62">
        <f t="shared" si="29"/>
        <v>17124</v>
      </c>
      <c r="P66" s="62">
        <f t="shared" si="29"/>
        <v>788754</v>
      </c>
      <c r="Q66" s="62">
        <f t="shared" si="29"/>
        <v>6496915</v>
      </c>
      <c r="R66" s="62">
        <f t="shared" si="29"/>
        <v>15000</v>
      </c>
      <c r="S66" s="62">
        <f t="shared" si="29"/>
        <v>15000</v>
      </c>
      <c r="T66" s="62">
        <f t="shared" si="29"/>
        <v>136889</v>
      </c>
      <c r="U66" s="62">
        <f t="shared" si="29"/>
        <v>180213241</v>
      </c>
      <c r="V66" s="62">
        <f t="shared" si="29"/>
        <v>4383423</v>
      </c>
      <c r="W66" s="62">
        <f t="shared" si="29"/>
        <v>161244133</v>
      </c>
      <c r="X66" s="62">
        <f t="shared" si="29"/>
        <v>160452727</v>
      </c>
      <c r="Y66" s="62">
        <f t="shared" si="29"/>
        <v>648458</v>
      </c>
      <c r="Z66" s="62">
        <f t="shared" si="29"/>
        <v>142948</v>
      </c>
      <c r="AA66" s="62">
        <f t="shared" si="29"/>
        <v>0</v>
      </c>
      <c r="AB66" s="62">
        <f t="shared" si="29"/>
        <v>0</v>
      </c>
      <c r="AC66" s="62">
        <f t="shared" si="29"/>
        <v>7984529</v>
      </c>
      <c r="AD66" s="62">
        <f t="shared" si="29"/>
        <v>4651582</v>
      </c>
      <c r="AE66" s="62">
        <f t="shared" si="29"/>
        <v>3332947</v>
      </c>
      <c r="AF66" s="62">
        <f t="shared" si="29"/>
        <v>439776</v>
      </c>
      <c r="AG66" s="62">
        <f t="shared" si="29"/>
        <v>378164</v>
      </c>
      <c r="AH66" s="62">
        <f aca="true" t="shared" si="30" ref="AH66:BN66">SUM(AH65,AH18)</f>
        <v>41702</v>
      </c>
      <c r="AI66" s="62">
        <f t="shared" si="30"/>
        <v>336462</v>
      </c>
      <c r="AJ66" s="62">
        <f t="shared" si="30"/>
        <v>2225454</v>
      </c>
      <c r="AK66" s="62">
        <f t="shared" si="30"/>
        <v>277300</v>
      </c>
      <c r="AL66" s="62">
        <f t="shared" si="30"/>
        <v>277299</v>
      </c>
      <c r="AM66" s="62">
        <f t="shared" si="30"/>
        <v>1</v>
      </c>
      <c r="AN66" s="62">
        <f t="shared" si="30"/>
        <v>0</v>
      </c>
      <c r="AO66" s="62">
        <f t="shared" si="30"/>
        <v>3280462</v>
      </c>
      <c r="AP66" s="62">
        <f t="shared" si="30"/>
        <v>5184642</v>
      </c>
      <c r="AQ66" s="62">
        <f t="shared" si="30"/>
        <v>91767</v>
      </c>
      <c r="AR66" s="62">
        <f t="shared" si="30"/>
        <v>1771</v>
      </c>
      <c r="AS66" s="62">
        <f t="shared" si="30"/>
        <v>93538</v>
      </c>
      <c r="AT66" s="62">
        <f t="shared" si="30"/>
        <v>90390</v>
      </c>
      <c r="AU66" s="62">
        <f t="shared" si="30"/>
        <v>5983</v>
      </c>
      <c r="AV66" s="62">
        <f t="shared" si="30"/>
        <v>1187405</v>
      </c>
      <c r="AW66" s="62">
        <f t="shared" si="30"/>
        <v>76091</v>
      </c>
      <c r="AX66" s="62">
        <f t="shared" si="30"/>
        <v>1771326</v>
      </c>
      <c r="AY66" s="62">
        <f t="shared" si="30"/>
        <v>199609</v>
      </c>
      <c r="AZ66" s="62">
        <f t="shared" si="30"/>
        <v>-583921</v>
      </c>
      <c r="BA66" s="62">
        <f t="shared" si="30"/>
        <v>1377</v>
      </c>
      <c r="BB66" s="62">
        <f t="shared" si="30"/>
        <v>937034</v>
      </c>
      <c r="BC66" s="62">
        <f t="shared" si="30"/>
        <v>412832</v>
      </c>
      <c r="BD66" s="62">
        <f t="shared" si="30"/>
        <v>524202</v>
      </c>
      <c r="BE66" s="62">
        <f t="shared" si="30"/>
        <v>5123152</v>
      </c>
      <c r="BF66" s="62">
        <f t="shared" si="30"/>
        <v>5182871</v>
      </c>
      <c r="BG66" s="62">
        <f t="shared" si="30"/>
        <v>0</v>
      </c>
      <c r="BH66" s="62">
        <f t="shared" si="30"/>
        <v>17935</v>
      </c>
      <c r="BI66" s="62">
        <f t="shared" si="30"/>
        <v>41702</v>
      </c>
      <c r="BJ66" s="62">
        <f t="shared" si="30"/>
        <v>5146919</v>
      </c>
      <c r="BK66" s="62">
        <f t="shared" si="30"/>
        <v>5206638</v>
      </c>
      <c r="BL66" s="62">
        <f t="shared" si="30"/>
        <v>2351058</v>
      </c>
      <c r="BM66" s="62">
        <f t="shared" si="30"/>
        <v>375</v>
      </c>
      <c r="BN66" s="62">
        <f t="shared" si="30"/>
        <v>204037</v>
      </c>
      <c r="BO66" s="55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81" s="55" customFormat="1" ht="27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BE67" s="106"/>
      <c r="BF67" s="106"/>
      <c r="BJ67" s="106"/>
      <c r="BK67" s="106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</row>
    <row r="68" spans="57:81" s="55" customFormat="1" ht="27.75" customHeight="1">
      <c r="BE68" s="106"/>
      <c r="BF68" s="106"/>
      <c r="BJ68" s="106"/>
      <c r="BK68" s="106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</row>
    <row r="69" spans="57:81" s="55" customFormat="1" ht="27.75" customHeight="1">
      <c r="BE69" s="106"/>
      <c r="BF69" s="106"/>
      <c r="BJ69" s="106"/>
      <c r="BK69" s="106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</row>
    <row r="70" spans="57:63" ht="27.75" customHeight="1">
      <c r="BE70" s="55"/>
      <c r="BF70" s="55"/>
      <c r="BG70" s="55"/>
      <c r="BH70" s="55"/>
      <c r="BI70" s="55"/>
      <c r="BJ70" s="55"/>
      <c r="BK70" s="55"/>
    </row>
    <row r="71" spans="57:63" ht="27.75" customHeight="1">
      <c r="BE71" s="55"/>
      <c r="BF71" s="55"/>
      <c r="BG71" s="55"/>
      <c r="BH71" s="55"/>
      <c r="BI71" s="55"/>
      <c r="BJ71" s="55"/>
      <c r="BK71" s="55"/>
    </row>
    <row r="72" spans="21:80" ht="24">
      <c r="U72" s="96"/>
      <c r="BE72" s="96"/>
      <c r="BF72" s="96"/>
      <c r="BJ72" s="96"/>
      <c r="BK72" s="96"/>
      <c r="BP72" s="96"/>
      <c r="BR72" s="96"/>
      <c r="BT72" s="96"/>
      <c r="BV72" s="96"/>
      <c r="BX72" s="96"/>
      <c r="BZ72" s="96"/>
      <c r="CB72" s="96"/>
    </row>
    <row r="73" spans="21:80" ht="21">
      <c r="U73" s="26"/>
      <c r="BE73" s="26"/>
      <c r="BF73" s="26"/>
      <c r="BJ73" s="26"/>
      <c r="BK73" s="26"/>
      <c r="BP73" s="26"/>
      <c r="BR73" s="26"/>
      <c r="BT73" s="26"/>
      <c r="BV73" s="26"/>
      <c r="BX73" s="26"/>
      <c r="BZ73" s="26"/>
      <c r="CB73" s="26"/>
    </row>
  </sheetData>
  <sheetProtection/>
  <mergeCells count="4">
    <mergeCell ref="AV2:AZ2"/>
    <mergeCell ref="AT2:AT3"/>
    <mergeCell ref="BA2:BA3"/>
    <mergeCell ref="AU3:AU4"/>
  </mergeCells>
  <printOptions/>
  <pageMargins left="0.7480314960629921" right="0.6692913385826772" top="0.7874015748031497" bottom="0.3937007874015748" header="0.4330708661417323" footer="0.31496062992125984"/>
  <pageSetup firstPageNumber="275" useFirstPageNumber="1" fitToHeight="10" horizontalDpi="600" verticalDpi="600" orientation="portrait" paperSize="9" scale="34" r:id="rId1"/>
  <headerFooter alignWithMargins="0">
    <oddHeader>&amp;L&amp;24
　　第３９表　介護保険事業会計（保険事業勘定）決算の状況</oddHeader>
    <oddFooter>&amp;C&amp;26&amp;P</oddFooter>
  </headerFooter>
  <colBreaks count="5" manualBreakCount="5">
    <brk id="12" max="65" man="1"/>
    <brk id="23" max="65" man="1"/>
    <brk id="34" max="65" man="1"/>
    <brk id="45" max="65" man="1"/>
    <brk id="56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2019-02-18T00:23:52Z</cp:lastPrinted>
  <dcterms:created xsi:type="dcterms:W3CDTF">2001-12-06T09:28:59Z</dcterms:created>
  <dcterms:modified xsi:type="dcterms:W3CDTF">2019-03-19T08:15:19Z</dcterms:modified>
  <cp:category/>
  <cp:version/>
  <cp:contentType/>
  <cp:contentStatus/>
</cp:coreProperties>
</file>