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5300" windowHeight="3945" activeTab="0"/>
  </bookViews>
  <sheets>
    <sheet name="第１９表の１積立基金" sheetId="1" r:id="rId1"/>
  </sheets>
  <definedNames>
    <definedName name="_xlnm.Print_Area" localSheetId="0">'第１９表の１積立基金'!$A$1:$Y$67</definedName>
    <definedName name="_xlnm.Print_Titles" localSheetId="0">'第１９表の１積立基金'!$A:$A</definedName>
  </definedNames>
  <calcPr fullCalcOnLoad="1"/>
</workbook>
</file>

<file path=xl/sharedStrings.xml><?xml version="1.0" encoding="utf-8"?>
<sst xmlns="http://schemas.openxmlformats.org/spreadsheetml/2006/main" count="142" uniqueCount="87">
  <si>
    <t>市町村名</t>
  </si>
  <si>
    <t>１　財政調整基金</t>
  </si>
  <si>
    <t>２　減債基金</t>
  </si>
  <si>
    <t>調整額</t>
  </si>
  <si>
    <t>歳出決算額</t>
  </si>
  <si>
    <t>(a)</t>
  </si>
  <si>
    <t>(b)</t>
  </si>
  <si>
    <t>(c)</t>
  </si>
  <si>
    <t>(d)</t>
  </si>
  <si>
    <t>(e)</t>
  </si>
  <si>
    <t>(a)+(b)-(c)+(d)+(e)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</si>
  <si>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</si>
  <si>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</si>
  <si>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</si>
  <si>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</si>
  <si>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</si>
  <si>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</si>
  <si>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</si>
  <si>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</si>
  <si>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</si>
  <si>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</si>
  <si>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</si>
  <si>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</si>
  <si>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</si>
  <si>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</si>
  <si>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</si>
  <si>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</si>
  <si>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</si>
  <si>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</si>
  <si>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</si>
  <si>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</si>
  <si>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</si>
  <si>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</si>
  <si>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</si>
  <si>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</si>
  <si>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</si>
  <si>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</si>
  <si>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</si>
  <si>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</si>
  <si>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</si>
  <si>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</si>
  <si>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</si>
  <si>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</si>
  <si>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</si>
  <si>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</si>
  <si>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</si>
  <si>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</si>
  <si>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</si>
  <si>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</si>
  <si>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</si>
  <si>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</si>
  <si>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</si>
  <si>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</si>
  <si>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</si>
  <si>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</si>
  <si>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</si>
  <si>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</si>
  <si>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</si>
  <si>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</si>
  <si>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</si>
  <si>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</si>
  <si>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</si>
  <si>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</si>
  <si>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</si>
  <si>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</si>
  <si>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</si>
  <si>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現在高</t>
  </si>
  <si>
    <t>取崩し額</t>
  </si>
  <si>
    <t>２　減債基金</t>
  </si>
  <si>
    <t>田村市</t>
  </si>
  <si>
    <t>飯舘村</t>
  </si>
  <si>
    <t>歳計剰余金処分によるもの</t>
  </si>
  <si>
    <t>市計</t>
  </si>
  <si>
    <t>４　合計</t>
  </si>
  <si>
    <t>３　その他の特定目的基金</t>
  </si>
  <si>
    <t>歳計剰余金処分によるもの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</si>
  <si>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</si>
  <si>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</si>
  <si>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</si>
  <si>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</si>
  <si>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</si>
  <si>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</si>
  <si>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</si>
  <si>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</si>
  <si>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>合計欄参考</t>
  </si>
  <si>
    <t>平成18年度末</t>
  </si>
  <si>
    <t>平成19年度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</si>
</sst>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5">
    <xf numFmtId="3" fontId="0" fillId="0" borderId="0" xfId="0" applyAlignment="1">
      <alignment/>
    </xf>
    <xf numFmtId="3" fontId="4" fillId="0" borderId="1" xfId="0" applyNumberFormat="1" applyFont="1" applyAlignment="1">
      <alignment horizontal="center" vertical="center" wrapText="1"/>
    </xf>
    <xf numFmtId="3" fontId="4" fillId="0" borderId="1" xfId="0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center" vertical="center" shrinkToFit="1"/>
    </xf>
    <xf numFmtId="3" fontId="7" fillId="0" borderId="6" xfId="0" applyNumberFormat="1" applyFont="1" applyAlignment="1">
      <alignment horizontal="center" vertical="center" shrinkToFit="1"/>
    </xf>
    <xf numFmtId="3" fontId="7" fillId="0" borderId="6" xfId="0" applyNumberFormat="1" applyFont="1" applyAlignment="1">
      <alignment horizontal="center" vertical="center" wrapText="1"/>
    </xf>
    <xf numFmtId="3" fontId="7" fillId="0" borderId="1" xfId="0" applyNumberFormat="1" applyFont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shrinkToFit="1"/>
    </xf>
    <xf numFmtId="3" fontId="7" fillId="0" borderId="7" xfId="0" applyNumberFormat="1" applyFont="1" applyAlignment="1">
      <alignment horizontal="center" vertical="center" wrapText="1"/>
    </xf>
    <xf numFmtId="3" fontId="7" fillId="0" borderId="7" xfId="0" applyNumberFormat="1" applyFont="1" applyAlignment="1">
      <alignment horizontal="centerContinuous" vertical="center" wrapText="1"/>
    </xf>
    <xf numFmtId="3" fontId="7" fillId="0" borderId="6" xfId="0" applyNumberFormat="1" applyFont="1" applyBorder="1" applyAlignment="1">
      <alignment horizontal="centerContinuous" vertical="center"/>
    </xf>
    <xf numFmtId="3" fontId="7" fillId="0" borderId="7" xfId="0" applyNumberFormat="1" applyFont="1" applyAlignment="1">
      <alignment horizontal="centerContinuous" vertical="center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4" fillId="0" borderId="6" xfId="0" applyNumberFormat="1" applyFont="1" applyAlignment="1">
      <alignment horizontal="center" wrapText="1"/>
    </xf>
    <xf numFmtId="3" fontId="7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top" shrinkToFit="1"/>
    </xf>
    <xf numFmtId="3" fontId="7" fillId="0" borderId="1" xfId="0" applyNumberFormat="1" applyFont="1" applyAlignment="1">
      <alignment horizontal="center" vertical="top" shrinkToFit="1"/>
    </xf>
    <xf numFmtId="3" fontId="7" fillId="0" borderId="1" xfId="0" applyNumberFormat="1" applyFont="1" applyAlignment="1">
      <alignment vertical="top" wrapText="1"/>
    </xf>
    <xf numFmtId="3" fontId="7" fillId="0" borderId="1" xfId="0" applyNumberFormat="1" applyFont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top" wrapText="1"/>
    </xf>
    <xf numFmtId="3" fontId="7" fillId="0" borderId="6" xfId="0" applyNumberFormat="1" applyFont="1" applyAlignment="1">
      <alignment horizontal="centerContinuous" vertical="center" wrapText="1"/>
    </xf>
    <xf numFmtId="3" fontId="7" fillId="0" borderId="8" xfId="0" applyNumberFormat="1" applyFont="1" applyBorder="1" applyAlignment="1">
      <alignment horizontal="centerContinuous" vertical="center" wrapText="1"/>
    </xf>
    <xf numFmtId="3" fontId="5" fillId="0" borderId="16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3" fontId="5" fillId="0" borderId="7" xfId="0" applyFont="1" applyAlignment="1">
      <alignment/>
    </xf>
    <xf numFmtId="3" fontId="5" fillId="0" borderId="0" xfId="0" applyFont="1" applyAlignment="1">
      <alignment/>
    </xf>
    <xf numFmtId="3" fontId="0" fillId="0" borderId="0" xfId="0" applyAlignment="1">
      <alignment vertical="center" textRotation="255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4"/>
  <sheetViews>
    <sheetView tabSelected="1" showOutlineSymbols="0" view="pageBreakPreview" zoomScale="50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84" sqref="T84"/>
    </sheetView>
  </sheetViews>
  <sheetFormatPr defaultColWidth="24.75390625" defaultRowHeight="14.25"/>
  <cols>
    <col min="1" max="1" width="20.625" style="0" customWidth="1"/>
    <col min="2" max="4" width="18.875" style="0" customWidth="1"/>
    <col min="5" max="5" width="19.00390625" style="0" customWidth="1"/>
    <col min="6" max="6" width="18.875" style="0" customWidth="1"/>
    <col min="7" max="7" width="21.375" style="0" customWidth="1"/>
    <col min="8" max="12" width="18.875" style="0" customWidth="1"/>
    <col min="13" max="13" width="21.375" style="0" customWidth="1"/>
    <col min="14" max="18" width="18.875" style="0" customWidth="1"/>
    <col min="19" max="19" width="21.375" style="0" customWidth="1"/>
    <col min="20" max="24" width="18.875" style="0" customWidth="1"/>
    <col min="25" max="25" width="21.375" style="0" customWidth="1"/>
    <col min="27" max="27" width="15.125" style="0" bestFit="1" customWidth="1"/>
    <col min="28" max="28" width="6.125" style="0" customWidth="1"/>
    <col min="29" max="29" width="15.125" style="0" bestFit="1" customWidth="1"/>
    <col min="30" max="30" width="4.375" style="0" bestFit="1" customWidth="1"/>
    <col min="31" max="31" width="16.875" style="0" bestFit="1" customWidth="1"/>
    <col min="32" max="32" width="4.375" style="0" customWidth="1"/>
    <col min="33" max="33" width="16.875" style="0" bestFit="1" customWidth="1"/>
    <col min="34" max="34" width="8.125" style="0" customWidth="1"/>
    <col min="35" max="35" width="15.125" style="0" bestFit="1" customWidth="1"/>
    <col min="36" max="36" width="4.375" style="0" bestFit="1" customWidth="1"/>
    <col min="37" max="37" width="15.125" style="0" bestFit="1" customWidth="1"/>
    <col min="38" max="38" width="4.375" style="0" bestFit="1" customWidth="1"/>
    <col min="39" max="39" width="12.625" style="0" bestFit="1" customWidth="1"/>
    <col min="40" max="40" width="4.375" style="0" bestFit="1" customWidth="1"/>
    <col min="41" max="41" width="12.625" style="0" bestFit="1" customWidth="1"/>
    <col min="42" max="42" width="4.375" style="0" bestFit="1" customWidth="1"/>
    <col min="43" max="43" width="16.875" style="0" bestFit="1" customWidth="1"/>
    <col min="44" max="44" width="4.375" style="0" hidden="1" customWidth="1"/>
  </cols>
  <sheetData>
    <row r="1" spans="1:25" ht="30" customHeight="1">
      <c r="A1" s="19" t="s">
        <v>0</v>
      </c>
      <c r="B1" s="9"/>
      <c r="C1" s="12"/>
      <c r="D1" s="13" t="s">
        <v>1</v>
      </c>
      <c r="E1" s="13"/>
      <c r="F1" s="12"/>
      <c r="G1" s="12"/>
      <c r="H1" s="9"/>
      <c r="I1" s="13" t="s">
        <v>2</v>
      </c>
      <c r="J1" s="13"/>
      <c r="K1" s="16"/>
      <c r="L1" s="14" t="s">
        <v>68</v>
      </c>
      <c r="M1" s="13"/>
      <c r="N1" s="38" t="s">
        <v>74</v>
      </c>
      <c r="O1" s="13"/>
      <c r="P1" s="15"/>
      <c r="Q1" s="13"/>
      <c r="R1" s="13"/>
      <c r="S1" s="13"/>
      <c r="T1" s="38" t="s">
        <v>73</v>
      </c>
      <c r="U1" s="39"/>
      <c r="V1" s="38" t="s">
        <v>73</v>
      </c>
      <c r="W1" s="13"/>
      <c r="X1" s="13"/>
      <c r="Y1" s="39"/>
    </row>
    <row r="2" spans="1:25" ht="21">
      <c r="A2" s="1"/>
      <c r="B2" s="7" t="s">
        <v>85</v>
      </c>
      <c r="C2" s="8" t="s">
        <v>86</v>
      </c>
      <c r="D2" s="7" t="s">
        <v>86</v>
      </c>
      <c r="E2" s="8" t="s">
        <v>86</v>
      </c>
      <c r="F2" s="8" t="s">
        <v>3</v>
      </c>
      <c r="G2" s="7" t="s">
        <v>86</v>
      </c>
      <c r="H2" s="7" t="s">
        <v>85</v>
      </c>
      <c r="I2" s="8" t="s">
        <v>86</v>
      </c>
      <c r="J2" s="7" t="s">
        <v>86</v>
      </c>
      <c r="K2" s="7" t="s">
        <v>86</v>
      </c>
      <c r="L2" s="11" t="s">
        <v>3</v>
      </c>
      <c r="M2" s="7" t="s">
        <v>86</v>
      </c>
      <c r="N2" s="7" t="s">
        <v>85</v>
      </c>
      <c r="O2" s="8" t="s">
        <v>86</v>
      </c>
      <c r="P2" s="7" t="s">
        <v>86</v>
      </c>
      <c r="Q2" s="8" t="s">
        <v>86</v>
      </c>
      <c r="R2" s="8" t="s">
        <v>3</v>
      </c>
      <c r="S2" s="7" t="s">
        <v>86</v>
      </c>
      <c r="T2" s="7" t="s">
        <v>85</v>
      </c>
      <c r="U2" s="7" t="s">
        <v>86</v>
      </c>
      <c r="V2" s="7" t="s">
        <v>86</v>
      </c>
      <c r="W2" s="8" t="s">
        <v>86</v>
      </c>
      <c r="X2" s="9" t="s">
        <v>3</v>
      </c>
      <c r="Y2" s="7" t="s">
        <v>86</v>
      </c>
    </row>
    <row r="3" spans="1:25" ht="37.5">
      <c r="A3" s="1"/>
      <c r="B3" s="21" t="s">
        <v>66</v>
      </c>
      <c r="C3" s="22" t="s">
        <v>4</v>
      </c>
      <c r="D3" s="21" t="s">
        <v>67</v>
      </c>
      <c r="E3" s="23" t="s">
        <v>71</v>
      </c>
      <c r="F3" s="22"/>
      <c r="G3" s="21" t="s">
        <v>66</v>
      </c>
      <c r="H3" s="21" t="s">
        <v>66</v>
      </c>
      <c r="I3" s="22" t="s">
        <v>4</v>
      </c>
      <c r="J3" s="21" t="s">
        <v>67</v>
      </c>
      <c r="K3" s="37" t="s">
        <v>71</v>
      </c>
      <c r="L3" s="21"/>
      <c r="M3" s="21" t="s">
        <v>66</v>
      </c>
      <c r="N3" s="21" t="s">
        <v>66</v>
      </c>
      <c r="O3" s="22" t="s">
        <v>4</v>
      </c>
      <c r="P3" s="21" t="s">
        <v>67</v>
      </c>
      <c r="Q3" s="23" t="s">
        <v>71</v>
      </c>
      <c r="R3" s="22"/>
      <c r="S3" s="21" t="s">
        <v>66</v>
      </c>
      <c r="T3" s="21" t="s">
        <v>66</v>
      </c>
      <c r="U3" s="21" t="s">
        <v>4</v>
      </c>
      <c r="V3" s="21" t="s">
        <v>67</v>
      </c>
      <c r="W3" s="23" t="s">
        <v>75</v>
      </c>
      <c r="X3" s="24"/>
      <c r="Y3" s="21" t="s">
        <v>66</v>
      </c>
    </row>
    <row r="4" spans="1:25" ht="21">
      <c r="A4" s="2"/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5</v>
      </c>
      <c r="I4" s="10" t="s">
        <v>6</v>
      </c>
      <c r="J4" s="10" t="s">
        <v>7</v>
      </c>
      <c r="K4" s="17" t="s">
        <v>8</v>
      </c>
      <c r="L4" s="17" t="s">
        <v>9</v>
      </c>
      <c r="M4" s="10" t="s">
        <v>10</v>
      </c>
      <c r="N4" s="10" t="s">
        <v>5</v>
      </c>
      <c r="O4" s="10" t="s">
        <v>6</v>
      </c>
      <c r="P4" s="10" t="s">
        <v>7</v>
      </c>
      <c r="Q4" s="10" t="s">
        <v>8</v>
      </c>
      <c r="R4" s="10" t="s">
        <v>9</v>
      </c>
      <c r="S4" s="10" t="s">
        <v>10</v>
      </c>
      <c r="T4" s="10" t="s">
        <v>5</v>
      </c>
      <c r="U4" s="17" t="s">
        <v>6</v>
      </c>
      <c r="V4" s="17" t="s">
        <v>7</v>
      </c>
      <c r="W4" s="10" t="s">
        <v>8</v>
      </c>
      <c r="X4" s="10" t="s">
        <v>9</v>
      </c>
      <c r="Y4" s="18" t="s">
        <v>10</v>
      </c>
    </row>
    <row r="5" spans="1:44" ht="32.25" customHeight="1">
      <c r="A5" s="5" t="s">
        <v>11</v>
      </c>
      <c r="B5" s="30">
        <v>2981452</v>
      </c>
      <c r="C5" s="30">
        <v>4424</v>
      </c>
      <c r="D5" s="30">
        <v>1000000</v>
      </c>
      <c r="E5" s="30">
        <v>0</v>
      </c>
      <c r="F5" s="30">
        <v>0</v>
      </c>
      <c r="G5" s="30">
        <f>B5+C5-D5+E5+F5</f>
        <v>1985876</v>
      </c>
      <c r="H5" s="30">
        <v>1404454</v>
      </c>
      <c r="I5" s="30">
        <v>5009</v>
      </c>
      <c r="J5" s="30">
        <v>412589</v>
      </c>
      <c r="K5" s="30">
        <v>0</v>
      </c>
      <c r="L5" s="30">
        <v>0</v>
      </c>
      <c r="M5" s="30">
        <f>H5+I5-J5+K5+L5</f>
        <v>996874</v>
      </c>
      <c r="N5" s="30">
        <v>19990898</v>
      </c>
      <c r="O5" s="30">
        <v>247175</v>
      </c>
      <c r="P5" s="30">
        <v>2599401</v>
      </c>
      <c r="Q5" s="30">
        <v>0</v>
      </c>
      <c r="R5" s="30">
        <v>0</v>
      </c>
      <c r="S5" s="30">
        <f>N5+O5-P5+Q5+R5</f>
        <v>17638672</v>
      </c>
      <c r="T5" s="30">
        <f>SUM(B5,H5,N5)</f>
        <v>24376804</v>
      </c>
      <c r="U5" s="30">
        <f>SUM(C5,I5,O5)</f>
        <v>256608</v>
      </c>
      <c r="V5" s="30">
        <f>SUM(D5,J5,P5)</f>
        <v>4011990</v>
      </c>
      <c r="W5" s="30">
        <f>SUM(E5,K5,Q5)</f>
        <v>0</v>
      </c>
      <c r="X5" s="30">
        <f>SUM(F5,L5,R5)</f>
        <v>0</v>
      </c>
      <c r="Y5" s="30">
        <f>T5+U5-V5+W5+X5</f>
        <v>20621422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>
        <f>Y5-AQ5</f>
        <v>20621422</v>
      </c>
    </row>
    <row r="6" spans="1:44" ht="32.25" customHeight="1">
      <c r="A6" s="6" t="s">
        <v>12</v>
      </c>
      <c r="B6" s="31">
        <v>997446</v>
      </c>
      <c r="C6" s="31">
        <v>2651</v>
      </c>
      <c r="D6" s="31">
        <v>513584</v>
      </c>
      <c r="E6" s="31">
        <v>0</v>
      </c>
      <c r="F6" s="31">
        <v>0</v>
      </c>
      <c r="G6" s="31">
        <f aca="true" t="shared" si="0" ref="G6:G65">B6+C6-D6+E6+F6</f>
        <v>486513</v>
      </c>
      <c r="H6" s="31">
        <v>53704</v>
      </c>
      <c r="I6" s="31">
        <v>149</v>
      </c>
      <c r="J6" s="31">
        <v>0</v>
      </c>
      <c r="K6" s="31">
        <v>0</v>
      </c>
      <c r="L6" s="31">
        <v>0</v>
      </c>
      <c r="M6" s="31">
        <f aca="true" t="shared" si="1" ref="M6:M65">H6+I6-J6+K6+L6</f>
        <v>53853</v>
      </c>
      <c r="N6" s="31">
        <v>6108667</v>
      </c>
      <c r="O6" s="31">
        <v>19169</v>
      </c>
      <c r="P6" s="31">
        <v>175498</v>
      </c>
      <c r="Q6" s="31">
        <v>0</v>
      </c>
      <c r="R6" s="31">
        <v>2</v>
      </c>
      <c r="S6" s="31">
        <f>N6+O6-P6+Q6+R6</f>
        <v>5952340</v>
      </c>
      <c r="T6" s="31">
        <f aca="true" t="shared" si="2" ref="T6:T65">SUM(B6,H6,N6)</f>
        <v>7159817</v>
      </c>
      <c r="U6" s="31">
        <f aca="true" t="shared" si="3" ref="U6:U65">SUM(C6,I6,O6)</f>
        <v>21969</v>
      </c>
      <c r="V6" s="31">
        <f aca="true" t="shared" si="4" ref="V6:V65">SUM(D6,J6,P6)</f>
        <v>689082</v>
      </c>
      <c r="W6" s="31">
        <f aca="true" t="shared" si="5" ref="W6:W65">SUM(E6,K6,Q6)</f>
        <v>0</v>
      </c>
      <c r="X6" s="31">
        <f aca="true" t="shared" si="6" ref="X6:X65">SUM(F6,L6,R6)</f>
        <v>2</v>
      </c>
      <c r="Y6" s="31">
        <f aca="true" t="shared" si="7" ref="Y6:Y65">T6+U6-V6+W6+X6</f>
        <v>6492706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>
        <f aca="true" t="shared" si="8" ref="AR6:AR65">Y6-AQ6</f>
        <v>6492706</v>
      </c>
    </row>
    <row r="7" spans="1:44" ht="32.25" customHeight="1">
      <c r="A7" s="6" t="s">
        <v>13</v>
      </c>
      <c r="B7" s="31">
        <v>7861602</v>
      </c>
      <c r="C7" s="31">
        <v>2415723</v>
      </c>
      <c r="D7" s="31">
        <v>2840000</v>
      </c>
      <c r="E7" s="31">
        <v>0</v>
      </c>
      <c r="F7" s="31">
        <v>0</v>
      </c>
      <c r="G7" s="31">
        <f t="shared" si="0"/>
        <v>7437325</v>
      </c>
      <c r="H7" s="31">
        <v>3283914</v>
      </c>
      <c r="I7" s="31">
        <v>1006568</v>
      </c>
      <c r="J7" s="31">
        <v>1339650</v>
      </c>
      <c r="K7" s="31">
        <v>0</v>
      </c>
      <c r="L7" s="31">
        <v>0</v>
      </c>
      <c r="M7" s="31">
        <f t="shared" si="1"/>
        <v>2950832</v>
      </c>
      <c r="N7" s="31">
        <v>7697713</v>
      </c>
      <c r="O7" s="31">
        <v>342635</v>
      </c>
      <c r="P7" s="31">
        <v>417412</v>
      </c>
      <c r="Q7" s="31">
        <v>0</v>
      </c>
      <c r="R7" s="31">
        <v>0</v>
      </c>
      <c r="S7" s="31">
        <f aca="true" t="shared" si="9" ref="S7:S65">N7+O7-P7+Q7+R7</f>
        <v>7622936</v>
      </c>
      <c r="T7" s="31">
        <f t="shared" si="2"/>
        <v>18843229</v>
      </c>
      <c r="U7" s="31">
        <f t="shared" si="3"/>
        <v>3764926</v>
      </c>
      <c r="V7" s="31">
        <f t="shared" si="4"/>
        <v>4597062</v>
      </c>
      <c r="W7" s="31">
        <f t="shared" si="5"/>
        <v>0</v>
      </c>
      <c r="X7" s="31">
        <f t="shared" si="6"/>
        <v>0</v>
      </c>
      <c r="Y7" s="31">
        <f t="shared" si="7"/>
        <v>18011093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>
        <f t="shared" si="8"/>
        <v>18011093</v>
      </c>
    </row>
    <row r="8" spans="1:44" ht="32.25" customHeight="1">
      <c r="A8" s="6" t="s">
        <v>14</v>
      </c>
      <c r="B8" s="31">
        <v>5941234</v>
      </c>
      <c r="C8" s="31">
        <v>3652156</v>
      </c>
      <c r="D8" s="31">
        <v>3869838</v>
      </c>
      <c r="E8" s="31">
        <v>0</v>
      </c>
      <c r="F8" s="31">
        <v>0</v>
      </c>
      <c r="G8" s="31">
        <f t="shared" si="0"/>
        <v>5723552</v>
      </c>
      <c r="H8" s="31">
        <v>119376</v>
      </c>
      <c r="I8" s="31">
        <v>568</v>
      </c>
      <c r="J8" s="31">
        <v>0</v>
      </c>
      <c r="K8" s="31">
        <v>0</v>
      </c>
      <c r="L8" s="31">
        <v>0</v>
      </c>
      <c r="M8" s="31">
        <f t="shared" si="1"/>
        <v>119944</v>
      </c>
      <c r="N8" s="31">
        <v>7935800</v>
      </c>
      <c r="O8" s="31">
        <v>164783</v>
      </c>
      <c r="P8" s="31">
        <v>818031</v>
      </c>
      <c r="Q8" s="31">
        <v>0</v>
      </c>
      <c r="R8" s="31">
        <v>4</v>
      </c>
      <c r="S8" s="31">
        <f t="shared" si="9"/>
        <v>7282556</v>
      </c>
      <c r="T8" s="31">
        <f t="shared" si="2"/>
        <v>13996410</v>
      </c>
      <c r="U8" s="31">
        <f t="shared" si="3"/>
        <v>3817507</v>
      </c>
      <c r="V8" s="31">
        <f t="shared" si="4"/>
        <v>4687869</v>
      </c>
      <c r="W8" s="31">
        <f t="shared" si="5"/>
        <v>0</v>
      </c>
      <c r="X8" s="31">
        <f t="shared" si="6"/>
        <v>4</v>
      </c>
      <c r="Y8" s="31">
        <f t="shared" si="7"/>
        <v>13126052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>
        <f t="shared" si="8"/>
        <v>13126052</v>
      </c>
    </row>
    <row r="9" spans="1:44" ht="32.25" customHeight="1">
      <c r="A9" s="6" t="s">
        <v>15</v>
      </c>
      <c r="B9" s="31">
        <v>1476522</v>
      </c>
      <c r="C9" s="31">
        <v>625102</v>
      </c>
      <c r="D9" s="31">
        <v>1109859</v>
      </c>
      <c r="E9" s="31">
        <v>0</v>
      </c>
      <c r="F9" s="31">
        <v>0</v>
      </c>
      <c r="G9" s="31">
        <f t="shared" si="0"/>
        <v>991765</v>
      </c>
      <c r="H9" s="31">
        <v>220948</v>
      </c>
      <c r="I9" s="31">
        <v>301157</v>
      </c>
      <c r="J9" s="31">
        <v>100900</v>
      </c>
      <c r="K9" s="31">
        <v>0</v>
      </c>
      <c r="L9" s="31">
        <v>0</v>
      </c>
      <c r="M9" s="31">
        <f t="shared" si="1"/>
        <v>421205</v>
      </c>
      <c r="N9" s="31">
        <v>1634329</v>
      </c>
      <c r="O9" s="31">
        <v>815658</v>
      </c>
      <c r="P9" s="31">
        <v>51722</v>
      </c>
      <c r="Q9" s="31">
        <v>0</v>
      </c>
      <c r="R9" s="31">
        <v>-1708</v>
      </c>
      <c r="S9" s="31">
        <f t="shared" si="9"/>
        <v>2396557</v>
      </c>
      <c r="T9" s="31">
        <f t="shared" si="2"/>
        <v>3331799</v>
      </c>
      <c r="U9" s="31">
        <f t="shared" si="3"/>
        <v>1741917</v>
      </c>
      <c r="V9" s="31">
        <f t="shared" si="4"/>
        <v>1262481</v>
      </c>
      <c r="W9" s="31">
        <f t="shared" si="5"/>
        <v>0</v>
      </c>
      <c r="X9" s="31">
        <f t="shared" si="6"/>
        <v>-1708</v>
      </c>
      <c r="Y9" s="31">
        <f t="shared" si="7"/>
        <v>3809527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>
        <f t="shared" si="8"/>
        <v>3809527</v>
      </c>
    </row>
    <row r="10" spans="1:44" ht="32.25" customHeight="1">
      <c r="A10" s="26" t="s">
        <v>16</v>
      </c>
      <c r="B10" s="32">
        <v>1384898</v>
      </c>
      <c r="C10" s="32">
        <v>352758</v>
      </c>
      <c r="D10" s="32">
        <v>0</v>
      </c>
      <c r="E10" s="32">
        <v>0</v>
      </c>
      <c r="F10" s="32">
        <v>0</v>
      </c>
      <c r="G10" s="32">
        <f t="shared" si="0"/>
        <v>1737656</v>
      </c>
      <c r="H10" s="32">
        <v>597938</v>
      </c>
      <c r="I10" s="32">
        <v>1629</v>
      </c>
      <c r="J10" s="32">
        <v>349125</v>
      </c>
      <c r="K10" s="32">
        <v>0</v>
      </c>
      <c r="L10" s="32">
        <v>0</v>
      </c>
      <c r="M10" s="32">
        <f t="shared" si="1"/>
        <v>250442</v>
      </c>
      <c r="N10" s="32">
        <v>1317437</v>
      </c>
      <c r="O10" s="32">
        <v>31959</v>
      </c>
      <c r="P10" s="32">
        <v>91355</v>
      </c>
      <c r="Q10" s="32">
        <v>0</v>
      </c>
      <c r="R10" s="32">
        <v>0</v>
      </c>
      <c r="S10" s="32">
        <f t="shared" si="9"/>
        <v>1258041</v>
      </c>
      <c r="T10" s="32">
        <f t="shared" si="2"/>
        <v>3300273</v>
      </c>
      <c r="U10" s="32">
        <f t="shared" si="3"/>
        <v>386346</v>
      </c>
      <c r="V10" s="32">
        <f t="shared" si="4"/>
        <v>440480</v>
      </c>
      <c r="W10" s="32">
        <f t="shared" si="5"/>
        <v>0</v>
      </c>
      <c r="X10" s="32">
        <f t="shared" si="6"/>
        <v>0</v>
      </c>
      <c r="Y10" s="32">
        <f t="shared" si="7"/>
        <v>3246139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>
        <f t="shared" si="8"/>
        <v>3246139</v>
      </c>
    </row>
    <row r="11" spans="1:44" ht="32.25" customHeight="1">
      <c r="A11" s="27" t="s">
        <v>17</v>
      </c>
      <c r="B11" s="31">
        <v>849465</v>
      </c>
      <c r="C11" s="31">
        <v>3592</v>
      </c>
      <c r="D11" s="31">
        <v>0</v>
      </c>
      <c r="E11" s="31">
        <v>0</v>
      </c>
      <c r="F11" s="31">
        <v>0</v>
      </c>
      <c r="G11" s="31">
        <f t="shared" si="0"/>
        <v>853057</v>
      </c>
      <c r="H11" s="31">
        <v>79123</v>
      </c>
      <c r="I11" s="31">
        <v>216</v>
      </c>
      <c r="J11" s="31">
        <v>0</v>
      </c>
      <c r="K11" s="31">
        <v>0</v>
      </c>
      <c r="L11" s="31">
        <v>-1</v>
      </c>
      <c r="M11" s="31">
        <f t="shared" si="1"/>
        <v>79338</v>
      </c>
      <c r="N11" s="31">
        <v>1722810</v>
      </c>
      <c r="O11" s="31">
        <v>28883</v>
      </c>
      <c r="P11" s="31">
        <v>72613</v>
      </c>
      <c r="Q11" s="31">
        <v>0</v>
      </c>
      <c r="R11" s="31">
        <v>-20550</v>
      </c>
      <c r="S11" s="31">
        <f t="shared" si="9"/>
        <v>1658530</v>
      </c>
      <c r="T11" s="31">
        <f t="shared" si="2"/>
        <v>2651398</v>
      </c>
      <c r="U11" s="31">
        <f t="shared" si="3"/>
        <v>32691</v>
      </c>
      <c r="V11" s="31">
        <f t="shared" si="4"/>
        <v>72613</v>
      </c>
      <c r="W11" s="31">
        <f t="shared" si="5"/>
        <v>0</v>
      </c>
      <c r="X11" s="31">
        <f t="shared" si="6"/>
        <v>-20551</v>
      </c>
      <c r="Y11" s="31">
        <f t="shared" si="7"/>
        <v>2590925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>
        <f t="shared" si="8"/>
        <v>2590925</v>
      </c>
    </row>
    <row r="12" spans="1:44" ht="32.25" customHeight="1">
      <c r="A12" s="27" t="s">
        <v>18</v>
      </c>
      <c r="B12" s="31">
        <v>3097828</v>
      </c>
      <c r="C12" s="31">
        <v>17695</v>
      </c>
      <c r="D12" s="31">
        <v>679379</v>
      </c>
      <c r="E12" s="31">
        <v>230000</v>
      </c>
      <c r="F12" s="31">
        <v>0</v>
      </c>
      <c r="G12" s="31">
        <f t="shared" si="0"/>
        <v>2666144</v>
      </c>
      <c r="H12" s="31">
        <v>542531</v>
      </c>
      <c r="I12" s="31">
        <v>3767</v>
      </c>
      <c r="J12" s="31">
        <v>0</v>
      </c>
      <c r="K12" s="31">
        <v>0</v>
      </c>
      <c r="L12" s="31">
        <v>0</v>
      </c>
      <c r="M12" s="31">
        <f t="shared" si="1"/>
        <v>546298</v>
      </c>
      <c r="N12" s="31">
        <v>453986</v>
      </c>
      <c r="O12" s="31">
        <v>2769</v>
      </c>
      <c r="P12" s="31">
        <v>0</v>
      </c>
      <c r="Q12" s="31">
        <v>0</v>
      </c>
      <c r="R12" s="31">
        <v>-172000</v>
      </c>
      <c r="S12" s="31">
        <f t="shared" si="9"/>
        <v>284755</v>
      </c>
      <c r="T12" s="31">
        <f t="shared" si="2"/>
        <v>4094345</v>
      </c>
      <c r="U12" s="31">
        <f t="shared" si="3"/>
        <v>24231</v>
      </c>
      <c r="V12" s="31">
        <f t="shared" si="4"/>
        <v>679379</v>
      </c>
      <c r="W12" s="31">
        <f t="shared" si="5"/>
        <v>230000</v>
      </c>
      <c r="X12" s="31">
        <f t="shared" si="6"/>
        <v>-172000</v>
      </c>
      <c r="Y12" s="31">
        <f t="shared" si="7"/>
        <v>3497197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>
        <f t="shared" si="8"/>
        <v>3497197</v>
      </c>
    </row>
    <row r="13" spans="1:44" ht="32.25" customHeight="1">
      <c r="A13" s="27" t="s">
        <v>19</v>
      </c>
      <c r="B13" s="31">
        <v>2074349</v>
      </c>
      <c r="C13" s="31">
        <v>137720</v>
      </c>
      <c r="D13" s="31">
        <v>1046400</v>
      </c>
      <c r="E13" s="31">
        <v>0</v>
      </c>
      <c r="F13" s="31">
        <v>0</v>
      </c>
      <c r="G13" s="31">
        <f t="shared" si="0"/>
        <v>1165669</v>
      </c>
      <c r="H13" s="31">
        <v>286694</v>
      </c>
      <c r="I13" s="31">
        <v>1380</v>
      </c>
      <c r="J13" s="31">
        <v>12137</v>
      </c>
      <c r="K13" s="31">
        <v>0</v>
      </c>
      <c r="L13" s="31">
        <v>0</v>
      </c>
      <c r="M13" s="31">
        <f t="shared" si="1"/>
        <v>275937</v>
      </c>
      <c r="N13" s="31">
        <v>2077100</v>
      </c>
      <c r="O13" s="31">
        <v>27092</v>
      </c>
      <c r="P13" s="31">
        <v>195632</v>
      </c>
      <c r="Q13" s="31">
        <v>0</v>
      </c>
      <c r="R13" s="31">
        <v>0</v>
      </c>
      <c r="S13" s="31">
        <f t="shared" si="9"/>
        <v>1908560</v>
      </c>
      <c r="T13" s="31">
        <f t="shared" si="2"/>
        <v>4438143</v>
      </c>
      <c r="U13" s="31">
        <f t="shared" si="3"/>
        <v>166192</v>
      </c>
      <c r="V13" s="31">
        <f t="shared" si="4"/>
        <v>1254169</v>
      </c>
      <c r="W13" s="31">
        <f t="shared" si="5"/>
        <v>0</v>
      </c>
      <c r="X13" s="31">
        <f t="shared" si="6"/>
        <v>0</v>
      </c>
      <c r="Y13" s="31">
        <f t="shared" si="7"/>
        <v>3350166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>
        <f t="shared" si="8"/>
        <v>3350166</v>
      </c>
    </row>
    <row r="14" spans="1:44" ht="32.25" customHeight="1">
      <c r="A14" s="28" t="s">
        <v>69</v>
      </c>
      <c r="B14" s="33">
        <v>1580092</v>
      </c>
      <c r="C14" s="33">
        <v>8526</v>
      </c>
      <c r="D14" s="33">
        <v>0</v>
      </c>
      <c r="E14" s="33">
        <v>200000</v>
      </c>
      <c r="F14" s="33">
        <v>0</v>
      </c>
      <c r="G14" s="33">
        <f t="shared" si="0"/>
        <v>1788618</v>
      </c>
      <c r="H14" s="33">
        <v>36294</v>
      </c>
      <c r="I14" s="33">
        <v>51</v>
      </c>
      <c r="J14" s="33">
        <v>0</v>
      </c>
      <c r="K14" s="33">
        <v>0</v>
      </c>
      <c r="L14" s="33">
        <v>0</v>
      </c>
      <c r="M14" s="33">
        <f t="shared" si="1"/>
        <v>36345</v>
      </c>
      <c r="N14" s="33">
        <v>1594937</v>
      </c>
      <c r="O14" s="33">
        <v>5034</v>
      </c>
      <c r="P14" s="33">
        <v>218884</v>
      </c>
      <c r="Q14" s="33">
        <v>0</v>
      </c>
      <c r="R14" s="33">
        <v>-2820</v>
      </c>
      <c r="S14" s="33">
        <f t="shared" si="9"/>
        <v>1378267</v>
      </c>
      <c r="T14" s="33">
        <f t="shared" si="2"/>
        <v>3211323</v>
      </c>
      <c r="U14" s="33">
        <f t="shared" si="3"/>
        <v>13611</v>
      </c>
      <c r="V14" s="33">
        <f t="shared" si="4"/>
        <v>218884</v>
      </c>
      <c r="W14" s="33">
        <f t="shared" si="5"/>
        <v>200000</v>
      </c>
      <c r="X14" s="33">
        <f t="shared" si="6"/>
        <v>-2820</v>
      </c>
      <c r="Y14" s="33">
        <f t="shared" si="7"/>
        <v>3203230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>
        <f t="shared" si="8"/>
        <v>3203230</v>
      </c>
    </row>
    <row r="15" spans="1:44" ht="32.25" customHeight="1">
      <c r="A15" s="4" t="s">
        <v>76</v>
      </c>
      <c r="B15" s="31">
        <v>1297766</v>
      </c>
      <c r="C15" s="31">
        <v>454661</v>
      </c>
      <c r="D15" s="31">
        <v>824900</v>
      </c>
      <c r="E15" s="31">
        <v>0</v>
      </c>
      <c r="F15" s="31">
        <v>0</v>
      </c>
      <c r="G15" s="31">
        <f t="shared" si="0"/>
        <v>927527</v>
      </c>
      <c r="H15" s="31">
        <v>233829</v>
      </c>
      <c r="I15" s="31">
        <v>523</v>
      </c>
      <c r="J15" s="31">
        <v>100000</v>
      </c>
      <c r="K15" s="31">
        <v>0</v>
      </c>
      <c r="L15" s="31">
        <v>0</v>
      </c>
      <c r="M15" s="31">
        <f t="shared" si="1"/>
        <v>134352</v>
      </c>
      <c r="N15" s="31">
        <v>6396674</v>
      </c>
      <c r="O15" s="31">
        <v>1004523</v>
      </c>
      <c r="P15" s="31">
        <v>511366</v>
      </c>
      <c r="Q15" s="31">
        <v>0</v>
      </c>
      <c r="R15" s="31">
        <v>0</v>
      </c>
      <c r="S15" s="31">
        <f t="shared" si="9"/>
        <v>6889831</v>
      </c>
      <c r="T15" s="31">
        <f>SUM(B15,H15,N15)</f>
        <v>7928269</v>
      </c>
      <c r="U15" s="31">
        <f>SUM(C15,I15,O15)</f>
        <v>1459707</v>
      </c>
      <c r="V15" s="31">
        <f>SUM(D15,J15,P15)</f>
        <v>1436266</v>
      </c>
      <c r="W15" s="31">
        <f>SUM(E15,K15,Q15)</f>
        <v>0</v>
      </c>
      <c r="X15" s="31">
        <f>SUM(F15,L15,R15)</f>
        <v>0</v>
      </c>
      <c r="Y15" s="31">
        <f>T15+U15-V15+W15+X15</f>
        <v>7951710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ht="32.25" customHeight="1">
      <c r="A16" s="4" t="s">
        <v>77</v>
      </c>
      <c r="B16" s="31">
        <v>879529</v>
      </c>
      <c r="C16" s="31">
        <v>2705</v>
      </c>
      <c r="D16" s="31">
        <v>782258</v>
      </c>
      <c r="E16" s="31">
        <v>450000</v>
      </c>
      <c r="F16" s="31">
        <v>0</v>
      </c>
      <c r="G16" s="31">
        <f t="shared" si="0"/>
        <v>549976</v>
      </c>
      <c r="H16" s="31">
        <v>163964</v>
      </c>
      <c r="I16" s="31">
        <v>554</v>
      </c>
      <c r="J16" s="31">
        <v>0</v>
      </c>
      <c r="K16" s="31">
        <v>0</v>
      </c>
      <c r="L16" s="31">
        <v>0</v>
      </c>
      <c r="M16" s="31">
        <f t="shared" si="1"/>
        <v>164518</v>
      </c>
      <c r="N16" s="31">
        <v>1583142</v>
      </c>
      <c r="O16" s="31">
        <v>1109937</v>
      </c>
      <c r="P16" s="31">
        <v>126367</v>
      </c>
      <c r="Q16" s="31">
        <v>0</v>
      </c>
      <c r="R16" s="31">
        <v>0</v>
      </c>
      <c r="S16" s="31">
        <f t="shared" si="9"/>
        <v>2566712</v>
      </c>
      <c r="T16" s="31">
        <f t="shared" si="2"/>
        <v>2626635</v>
      </c>
      <c r="U16" s="31">
        <f t="shared" si="3"/>
        <v>1113196</v>
      </c>
      <c r="V16" s="31">
        <f t="shared" si="4"/>
        <v>908625</v>
      </c>
      <c r="W16" s="31">
        <f t="shared" si="5"/>
        <v>450000</v>
      </c>
      <c r="X16" s="31">
        <f t="shared" si="6"/>
        <v>0</v>
      </c>
      <c r="Y16" s="31">
        <f t="shared" si="7"/>
        <v>3281206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>
        <f t="shared" si="8"/>
        <v>3281206</v>
      </c>
    </row>
    <row r="17" spans="1:44" ht="32.25" customHeight="1" thickBot="1">
      <c r="A17" s="4" t="s">
        <v>80</v>
      </c>
      <c r="B17" s="31">
        <v>965152</v>
      </c>
      <c r="C17" s="31">
        <v>62173</v>
      </c>
      <c r="D17" s="31">
        <v>0</v>
      </c>
      <c r="E17" s="31">
        <v>130000</v>
      </c>
      <c r="F17" s="31">
        <v>0</v>
      </c>
      <c r="G17" s="31">
        <f t="shared" si="0"/>
        <v>1157325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f t="shared" si="1"/>
        <v>0</v>
      </c>
      <c r="N17" s="31">
        <v>1034878</v>
      </c>
      <c r="O17" s="31">
        <v>145389</v>
      </c>
      <c r="P17" s="31">
        <v>73418</v>
      </c>
      <c r="Q17" s="31">
        <v>0</v>
      </c>
      <c r="R17" s="31">
        <v>159</v>
      </c>
      <c r="S17" s="31">
        <f t="shared" si="9"/>
        <v>1107008</v>
      </c>
      <c r="T17" s="31">
        <f>SUM(B17,H17,N17)</f>
        <v>2000030</v>
      </c>
      <c r="U17" s="31">
        <f>SUM(C17,I17,O17)</f>
        <v>207562</v>
      </c>
      <c r="V17" s="31">
        <f>SUM(D17,J17,P17)</f>
        <v>73418</v>
      </c>
      <c r="W17" s="31">
        <f>SUM(E17,K17,Q17)</f>
        <v>130000</v>
      </c>
      <c r="X17" s="31">
        <f>SUM(F17,L17,R17)</f>
        <v>159</v>
      </c>
      <c r="Y17" s="31">
        <f>T17+U17-V17+W17+X17</f>
        <v>2264333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ht="32.25" customHeight="1" thickBot="1" thickTop="1">
      <c r="A18" s="25" t="s">
        <v>72</v>
      </c>
      <c r="B18" s="34">
        <f>SUM(B5:B17)</f>
        <v>31387335</v>
      </c>
      <c r="C18" s="34">
        <f aca="true" t="shared" si="10" ref="C18:Y18">SUM(C5:C17)</f>
        <v>7739886</v>
      </c>
      <c r="D18" s="34">
        <f t="shared" si="10"/>
        <v>12666218</v>
      </c>
      <c r="E18" s="34">
        <f t="shared" si="10"/>
        <v>1010000</v>
      </c>
      <c r="F18" s="34">
        <f t="shared" si="10"/>
        <v>0</v>
      </c>
      <c r="G18" s="34">
        <f t="shared" si="10"/>
        <v>27471003</v>
      </c>
      <c r="H18" s="34">
        <f t="shared" si="10"/>
        <v>7022769</v>
      </c>
      <c r="I18" s="34">
        <f t="shared" si="10"/>
        <v>1321571</v>
      </c>
      <c r="J18" s="34">
        <f t="shared" si="10"/>
        <v>2314401</v>
      </c>
      <c r="K18" s="34">
        <f t="shared" si="10"/>
        <v>0</v>
      </c>
      <c r="L18" s="34">
        <f t="shared" si="10"/>
        <v>-1</v>
      </c>
      <c r="M18" s="34">
        <f t="shared" si="10"/>
        <v>6029938</v>
      </c>
      <c r="N18" s="34">
        <f t="shared" si="10"/>
        <v>59548371</v>
      </c>
      <c r="O18" s="34">
        <f t="shared" si="10"/>
        <v>3945006</v>
      </c>
      <c r="P18" s="34">
        <f t="shared" si="10"/>
        <v>5351699</v>
      </c>
      <c r="Q18" s="34">
        <f t="shared" si="10"/>
        <v>0</v>
      </c>
      <c r="R18" s="34">
        <f t="shared" si="10"/>
        <v>-196913</v>
      </c>
      <c r="S18" s="34">
        <f t="shared" si="10"/>
        <v>57944765</v>
      </c>
      <c r="T18" s="34">
        <f t="shared" si="10"/>
        <v>97958475</v>
      </c>
      <c r="U18" s="34">
        <f t="shared" si="10"/>
        <v>13006463</v>
      </c>
      <c r="V18" s="34">
        <f t="shared" si="10"/>
        <v>20332318</v>
      </c>
      <c r="W18" s="34">
        <f t="shared" si="10"/>
        <v>1010000</v>
      </c>
      <c r="X18" s="34">
        <f t="shared" si="10"/>
        <v>-196914</v>
      </c>
      <c r="Y18" s="34">
        <f t="shared" si="10"/>
        <v>91445706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ht="32.25" customHeight="1" thickTop="1">
      <c r="A19" s="29" t="s">
        <v>20</v>
      </c>
      <c r="B19" s="35">
        <v>333915</v>
      </c>
      <c r="C19" s="35">
        <v>649</v>
      </c>
      <c r="D19" s="35">
        <v>0</v>
      </c>
      <c r="E19" s="35">
        <v>37799</v>
      </c>
      <c r="F19" s="35">
        <v>7201</v>
      </c>
      <c r="G19" s="35">
        <f t="shared" si="0"/>
        <v>379564</v>
      </c>
      <c r="H19" s="35">
        <v>132517</v>
      </c>
      <c r="I19" s="35">
        <v>200</v>
      </c>
      <c r="J19" s="35">
        <v>0</v>
      </c>
      <c r="K19" s="35">
        <v>0</v>
      </c>
      <c r="L19" s="35">
        <v>0</v>
      </c>
      <c r="M19" s="35">
        <f t="shared" si="1"/>
        <v>132717</v>
      </c>
      <c r="N19" s="35">
        <v>627276</v>
      </c>
      <c r="O19" s="35">
        <v>5578</v>
      </c>
      <c r="P19" s="35">
        <v>33382</v>
      </c>
      <c r="Q19" s="35">
        <v>0</v>
      </c>
      <c r="R19" s="35">
        <v>0</v>
      </c>
      <c r="S19" s="35">
        <f t="shared" si="9"/>
        <v>599472</v>
      </c>
      <c r="T19" s="35">
        <f t="shared" si="2"/>
        <v>1093708</v>
      </c>
      <c r="U19" s="35">
        <f t="shared" si="3"/>
        <v>6427</v>
      </c>
      <c r="V19" s="35">
        <f t="shared" si="4"/>
        <v>33382</v>
      </c>
      <c r="W19" s="35">
        <f t="shared" si="5"/>
        <v>37799</v>
      </c>
      <c r="X19" s="35">
        <f t="shared" si="6"/>
        <v>7201</v>
      </c>
      <c r="Y19" s="35">
        <f t="shared" si="7"/>
        <v>1111753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>
        <f t="shared" si="8"/>
        <v>1111753</v>
      </c>
    </row>
    <row r="20" spans="1:44" ht="32.25" customHeight="1">
      <c r="A20" s="27" t="s">
        <v>21</v>
      </c>
      <c r="B20" s="31">
        <v>653363</v>
      </c>
      <c r="C20" s="31">
        <v>53745</v>
      </c>
      <c r="D20" s="31">
        <v>80340</v>
      </c>
      <c r="E20" s="31">
        <v>0</v>
      </c>
      <c r="F20" s="31">
        <v>0</v>
      </c>
      <c r="G20" s="31">
        <f t="shared" si="0"/>
        <v>626768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f t="shared" si="1"/>
        <v>0</v>
      </c>
      <c r="N20" s="31">
        <v>704351</v>
      </c>
      <c r="O20" s="31">
        <v>2326</v>
      </c>
      <c r="P20" s="31">
        <v>2275</v>
      </c>
      <c r="Q20" s="31">
        <v>0</v>
      </c>
      <c r="R20" s="31">
        <v>0</v>
      </c>
      <c r="S20" s="31">
        <f t="shared" si="9"/>
        <v>704402</v>
      </c>
      <c r="T20" s="31">
        <f t="shared" si="2"/>
        <v>1357714</v>
      </c>
      <c r="U20" s="31">
        <f t="shared" si="3"/>
        <v>56071</v>
      </c>
      <c r="V20" s="31">
        <f t="shared" si="4"/>
        <v>82615</v>
      </c>
      <c r="W20" s="31">
        <f t="shared" si="5"/>
        <v>0</v>
      </c>
      <c r="X20" s="31">
        <f t="shared" si="6"/>
        <v>0</v>
      </c>
      <c r="Y20" s="31">
        <f t="shared" si="7"/>
        <v>1331170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>
        <f t="shared" si="8"/>
        <v>1331170</v>
      </c>
    </row>
    <row r="21" spans="1:44" ht="32.25" customHeight="1">
      <c r="A21" s="27" t="s">
        <v>22</v>
      </c>
      <c r="B21" s="31">
        <v>756328</v>
      </c>
      <c r="C21" s="31">
        <v>1004</v>
      </c>
      <c r="D21" s="31">
        <v>102200</v>
      </c>
      <c r="E21" s="31">
        <v>54213</v>
      </c>
      <c r="F21" s="31">
        <v>0</v>
      </c>
      <c r="G21" s="31">
        <f t="shared" si="0"/>
        <v>709345</v>
      </c>
      <c r="H21" s="31">
        <v>6</v>
      </c>
      <c r="I21" s="31">
        <v>0</v>
      </c>
      <c r="J21" s="31">
        <v>0</v>
      </c>
      <c r="K21" s="31">
        <v>0</v>
      </c>
      <c r="L21" s="31">
        <v>0</v>
      </c>
      <c r="M21" s="31">
        <f t="shared" si="1"/>
        <v>6</v>
      </c>
      <c r="N21" s="31">
        <v>175286</v>
      </c>
      <c r="O21" s="31">
        <v>23767</v>
      </c>
      <c r="P21" s="31">
        <v>0</v>
      </c>
      <c r="Q21" s="31">
        <v>0</v>
      </c>
      <c r="R21" s="31">
        <v>0</v>
      </c>
      <c r="S21" s="31">
        <f t="shared" si="9"/>
        <v>199053</v>
      </c>
      <c r="T21" s="31">
        <f t="shared" si="2"/>
        <v>931620</v>
      </c>
      <c r="U21" s="31">
        <f t="shared" si="3"/>
        <v>24771</v>
      </c>
      <c r="V21" s="31">
        <f t="shared" si="4"/>
        <v>102200</v>
      </c>
      <c r="W21" s="31">
        <f t="shared" si="5"/>
        <v>54213</v>
      </c>
      <c r="X21" s="31">
        <f t="shared" si="6"/>
        <v>0</v>
      </c>
      <c r="Y21" s="31">
        <f t="shared" si="7"/>
        <v>908404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>
        <f t="shared" si="8"/>
        <v>908404</v>
      </c>
    </row>
    <row r="22" spans="1:44" ht="32.25" customHeight="1">
      <c r="A22" s="27" t="s">
        <v>23</v>
      </c>
      <c r="B22" s="31">
        <v>277496</v>
      </c>
      <c r="C22" s="31">
        <v>1307</v>
      </c>
      <c r="D22" s="31">
        <v>157000</v>
      </c>
      <c r="E22" s="31">
        <v>35000</v>
      </c>
      <c r="F22" s="31">
        <v>0</v>
      </c>
      <c r="G22" s="31">
        <f t="shared" si="0"/>
        <v>156803</v>
      </c>
      <c r="H22" s="31">
        <v>26124</v>
      </c>
      <c r="I22" s="31">
        <v>110</v>
      </c>
      <c r="J22" s="31">
        <v>7062</v>
      </c>
      <c r="K22" s="31">
        <v>0</v>
      </c>
      <c r="L22" s="31">
        <v>0</v>
      </c>
      <c r="M22" s="31">
        <f t="shared" si="1"/>
        <v>19172</v>
      </c>
      <c r="N22" s="31">
        <v>231865</v>
      </c>
      <c r="O22" s="31">
        <v>1203</v>
      </c>
      <c r="P22" s="31">
        <v>71000</v>
      </c>
      <c r="Q22" s="31">
        <v>0</v>
      </c>
      <c r="R22" s="31">
        <v>0</v>
      </c>
      <c r="S22" s="31">
        <f t="shared" si="9"/>
        <v>162068</v>
      </c>
      <c r="T22" s="31">
        <f t="shared" si="2"/>
        <v>535485</v>
      </c>
      <c r="U22" s="31">
        <f t="shared" si="3"/>
        <v>2620</v>
      </c>
      <c r="V22" s="31">
        <f t="shared" si="4"/>
        <v>235062</v>
      </c>
      <c r="W22" s="31">
        <f t="shared" si="5"/>
        <v>35000</v>
      </c>
      <c r="X22" s="31">
        <f t="shared" si="6"/>
        <v>0</v>
      </c>
      <c r="Y22" s="31">
        <f t="shared" si="7"/>
        <v>338043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>
        <f t="shared" si="8"/>
        <v>338043</v>
      </c>
    </row>
    <row r="23" spans="1:44" ht="32.25" customHeight="1">
      <c r="A23" s="27" t="s">
        <v>24</v>
      </c>
      <c r="B23" s="31">
        <v>526598</v>
      </c>
      <c r="C23" s="31">
        <v>81434</v>
      </c>
      <c r="D23" s="31">
        <v>80000</v>
      </c>
      <c r="E23" s="31">
        <v>0</v>
      </c>
      <c r="F23" s="31">
        <v>0</v>
      </c>
      <c r="G23" s="31">
        <f t="shared" si="0"/>
        <v>528032</v>
      </c>
      <c r="H23" s="31">
        <v>5656</v>
      </c>
      <c r="I23" s="31">
        <v>20</v>
      </c>
      <c r="J23" s="31">
        <v>0</v>
      </c>
      <c r="K23" s="31">
        <v>0</v>
      </c>
      <c r="L23" s="31">
        <v>0</v>
      </c>
      <c r="M23" s="31">
        <f t="shared" si="1"/>
        <v>5676</v>
      </c>
      <c r="N23" s="31">
        <v>970470</v>
      </c>
      <c r="O23" s="31">
        <v>6799</v>
      </c>
      <c r="P23" s="31">
        <v>126638</v>
      </c>
      <c r="Q23" s="31">
        <v>0</v>
      </c>
      <c r="R23" s="31">
        <v>-1</v>
      </c>
      <c r="S23" s="31">
        <f t="shared" si="9"/>
        <v>850630</v>
      </c>
      <c r="T23" s="31">
        <f t="shared" si="2"/>
        <v>1502724</v>
      </c>
      <c r="U23" s="31">
        <f t="shared" si="3"/>
        <v>88253</v>
      </c>
      <c r="V23" s="31">
        <f t="shared" si="4"/>
        <v>206638</v>
      </c>
      <c r="W23" s="31">
        <f t="shared" si="5"/>
        <v>0</v>
      </c>
      <c r="X23" s="31">
        <f t="shared" si="6"/>
        <v>-1</v>
      </c>
      <c r="Y23" s="31">
        <f t="shared" si="7"/>
        <v>1384338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>
        <f t="shared" si="8"/>
        <v>1384338</v>
      </c>
    </row>
    <row r="24" spans="1:44" ht="32.25" customHeight="1">
      <c r="A24" s="26" t="s">
        <v>25</v>
      </c>
      <c r="B24" s="32">
        <v>335697</v>
      </c>
      <c r="C24" s="32">
        <v>49097</v>
      </c>
      <c r="D24" s="32">
        <v>116264</v>
      </c>
      <c r="E24" s="32">
        <v>0</v>
      </c>
      <c r="F24" s="32">
        <v>362</v>
      </c>
      <c r="G24" s="32">
        <f t="shared" si="0"/>
        <v>268892</v>
      </c>
      <c r="H24" s="32">
        <v>69941</v>
      </c>
      <c r="I24" s="32">
        <v>232</v>
      </c>
      <c r="J24" s="32">
        <v>0</v>
      </c>
      <c r="K24" s="32">
        <v>0</v>
      </c>
      <c r="L24" s="32">
        <v>0</v>
      </c>
      <c r="M24" s="32">
        <f t="shared" si="1"/>
        <v>70173</v>
      </c>
      <c r="N24" s="32">
        <v>932959</v>
      </c>
      <c r="O24" s="32">
        <v>32819</v>
      </c>
      <c r="P24" s="32">
        <v>10000</v>
      </c>
      <c r="Q24" s="32">
        <v>0</v>
      </c>
      <c r="R24" s="32">
        <v>2324</v>
      </c>
      <c r="S24" s="32">
        <f t="shared" si="9"/>
        <v>958102</v>
      </c>
      <c r="T24" s="32">
        <f t="shared" si="2"/>
        <v>1338597</v>
      </c>
      <c r="U24" s="32">
        <f t="shared" si="3"/>
        <v>82148</v>
      </c>
      <c r="V24" s="32">
        <f t="shared" si="4"/>
        <v>126264</v>
      </c>
      <c r="W24" s="32">
        <f t="shared" si="5"/>
        <v>0</v>
      </c>
      <c r="X24" s="32">
        <f t="shared" si="6"/>
        <v>2686</v>
      </c>
      <c r="Y24" s="32">
        <f t="shared" si="7"/>
        <v>1297167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>
        <f t="shared" si="8"/>
        <v>1297167</v>
      </c>
    </row>
    <row r="25" spans="1:44" ht="32.25" customHeight="1">
      <c r="A25" s="27" t="s">
        <v>26</v>
      </c>
      <c r="B25" s="31">
        <v>400573</v>
      </c>
      <c r="C25" s="31">
        <v>30326</v>
      </c>
      <c r="D25" s="31">
        <v>60000</v>
      </c>
      <c r="E25" s="31">
        <v>0</v>
      </c>
      <c r="F25" s="31">
        <v>0</v>
      </c>
      <c r="G25" s="31">
        <f t="shared" si="0"/>
        <v>370899</v>
      </c>
      <c r="H25" s="31">
        <v>825</v>
      </c>
      <c r="I25" s="31">
        <v>3</v>
      </c>
      <c r="J25" s="31">
        <v>0</v>
      </c>
      <c r="K25" s="31">
        <v>0</v>
      </c>
      <c r="L25" s="31">
        <v>0</v>
      </c>
      <c r="M25" s="31">
        <f t="shared" si="1"/>
        <v>828</v>
      </c>
      <c r="N25" s="31">
        <v>342296</v>
      </c>
      <c r="O25" s="31">
        <v>274</v>
      </c>
      <c r="P25" s="31">
        <v>1</v>
      </c>
      <c r="Q25" s="31">
        <v>0</v>
      </c>
      <c r="R25" s="31">
        <v>0</v>
      </c>
      <c r="S25" s="31">
        <f t="shared" si="9"/>
        <v>342569</v>
      </c>
      <c r="T25" s="31">
        <f t="shared" si="2"/>
        <v>743694</v>
      </c>
      <c r="U25" s="31">
        <f t="shared" si="3"/>
        <v>30603</v>
      </c>
      <c r="V25" s="31">
        <f t="shared" si="4"/>
        <v>60001</v>
      </c>
      <c r="W25" s="31">
        <f t="shared" si="5"/>
        <v>0</v>
      </c>
      <c r="X25" s="31">
        <f t="shared" si="6"/>
        <v>0</v>
      </c>
      <c r="Y25" s="31">
        <f t="shared" si="7"/>
        <v>714296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>
        <f t="shared" si="8"/>
        <v>714296</v>
      </c>
    </row>
    <row r="26" spans="1:44" ht="32.25" customHeight="1">
      <c r="A26" s="27" t="s">
        <v>27</v>
      </c>
      <c r="B26" s="31">
        <v>595789</v>
      </c>
      <c r="C26" s="31">
        <v>1467</v>
      </c>
      <c r="D26" s="31">
        <v>100000</v>
      </c>
      <c r="E26" s="31">
        <v>110000</v>
      </c>
      <c r="F26" s="31">
        <v>0</v>
      </c>
      <c r="G26" s="31">
        <f t="shared" si="0"/>
        <v>607256</v>
      </c>
      <c r="H26" s="31">
        <v>5396</v>
      </c>
      <c r="I26" s="31">
        <v>11</v>
      </c>
      <c r="J26" s="31">
        <v>1569</v>
      </c>
      <c r="K26" s="31">
        <v>0</v>
      </c>
      <c r="L26" s="31">
        <v>0</v>
      </c>
      <c r="M26" s="31">
        <f t="shared" si="1"/>
        <v>3838</v>
      </c>
      <c r="N26" s="31">
        <v>809018</v>
      </c>
      <c r="O26" s="31">
        <v>852</v>
      </c>
      <c r="P26" s="31">
        <v>24666</v>
      </c>
      <c r="Q26" s="31">
        <v>0</v>
      </c>
      <c r="R26" s="31">
        <v>0</v>
      </c>
      <c r="S26" s="31">
        <f t="shared" si="9"/>
        <v>785204</v>
      </c>
      <c r="T26" s="31">
        <f t="shared" si="2"/>
        <v>1410203</v>
      </c>
      <c r="U26" s="31">
        <f t="shared" si="3"/>
        <v>2330</v>
      </c>
      <c r="V26" s="31">
        <f t="shared" si="4"/>
        <v>126235</v>
      </c>
      <c r="W26" s="31">
        <f t="shared" si="5"/>
        <v>110000</v>
      </c>
      <c r="X26" s="31">
        <f t="shared" si="6"/>
        <v>0</v>
      </c>
      <c r="Y26" s="31">
        <f t="shared" si="7"/>
        <v>1396298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>
        <f t="shared" si="8"/>
        <v>1396298</v>
      </c>
    </row>
    <row r="27" spans="1:44" ht="32.25" customHeight="1">
      <c r="A27" s="27" t="s">
        <v>28</v>
      </c>
      <c r="B27" s="31">
        <v>431138</v>
      </c>
      <c r="C27" s="31">
        <v>640</v>
      </c>
      <c r="D27" s="31">
        <v>0</v>
      </c>
      <c r="E27" s="31">
        <v>45000</v>
      </c>
      <c r="F27" s="31">
        <v>0</v>
      </c>
      <c r="G27" s="31">
        <f t="shared" si="0"/>
        <v>476778</v>
      </c>
      <c r="H27" s="31">
        <v>1522479</v>
      </c>
      <c r="I27" s="31">
        <v>5839</v>
      </c>
      <c r="J27" s="31">
        <v>0</v>
      </c>
      <c r="K27" s="31">
        <v>0</v>
      </c>
      <c r="L27" s="31">
        <v>0</v>
      </c>
      <c r="M27" s="31">
        <f t="shared" si="1"/>
        <v>1528318</v>
      </c>
      <c r="N27" s="31">
        <v>1166238</v>
      </c>
      <c r="O27" s="31">
        <v>101791</v>
      </c>
      <c r="P27" s="31">
        <v>52083</v>
      </c>
      <c r="Q27" s="31">
        <v>0</v>
      </c>
      <c r="R27" s="31">
        <v>0</v>
      </c>
      <c r="S27" s="31">
        <f t="shared" si="9"/>
        <v>1215946</v>
      </c>
      <c r="T27" s="31">
        <f t="shared" si="2"/>
        <v>3119855</v>
      </c>
      <c r="U27" s="31">
        <f t="shared" si="3"/>
        <v>108270</v>
      </c>
      <c r="V27" s="31">
        <f t="shared" si="4"/>
        <v>52083</v>
      </c>
      <c r="W27" s="31">
        <f t="shared" si="5"/>
        <v>45000</v>
      </c>
      <c r="X27" s="31">
        <f t="shared" si="6"/>
        <v>0</v>
      </c>
      <c r="Y27" s="31">
        <f t="shared" si="7"/>
        <v>3221042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>
        <f t="shared" si="8"/>
        <v>3221042</v>
      </c>
    </row>
    <row r="28" spans="1:44" ht="32.25" customHeight="1">
      <c r="A28" s="28" t="s">
        <v>29</v>
      </c>
      <c r="B28" s="33">
        <v>420130</v>
      </c>
      <c r="C28" s="33">
        <v>1935</v>
      </c>
      <c r="D28" s="33">
        <v>0</v>
      </c>
      <c r="E28" s="33">
        <v>24000</v>
      </c>
      <c r="F28" s="33">
        <v>-1757</v>
      </c>
      <c r="G28" s="33">
        <f t="shared" si="0"/>
        <v>444308</v>
      </c>
      <c r="H28" s="33">
        <v>403892</v>
      </c>
      <c r="I28" s="33">
        <v>1570</v>
      </c>
      <c r="J28" s="33">
        <v>125000</v>
      </c>
      <c r="K28" s="33">
        <v>20000</v>
      </c>
      <c r="L28" s="33">
        <v>185</v>
      </c>
      <c r="M28" s="33">
        <f t="shared" si="1"/>
        <v>300647</v>
      </c>
      <c r="N28" s="33">
        <v>1667118</v>
      </c>
      <c r="O28" s="33">
        <v>30374</v>
      </c>
      <c r="P28" s="33">
        <v>153926</v>
      </c>
      <c r="Q28" s="33">
        <v>0</v>
      </c>
      <c r="R28" s="33">
        <v>185</v>
      </c>
      <c r="S28" s="33">
        <f t="shared" si="9"/>
        <v>1543751</v>
      </c>
      <c r="T28" s="33">
        <f t="shared" si="2"/>
        <v>2491140</v>
      </c>
      <c r="U28" s="33">
        <f t="shared" si="3"/>
        <v>33879</v>
      </c>
      <c r="V28" s="33">
        <f t="shared" si="4"/>
        <v>278926</v>
      </c>
      <c r="W28" s="33">
        <f t="shared" si="5"/>
        <v>44000</v>
      </c>
      <c r="X28" s="33">
        <f t="shared" si="6"/>
        <v>-1387</v>
      </c>
      <c r="Y28" s="33">
        <f t="shared" si="7"/>
        <v>2288706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>
        <f t="shared" si="8"/>
        <v>2288706</v>
      </c>
    </row>
    <row r="29" spans="1:44" ht="32.25" customHeight="1">
      <c r="A29" s="27" t="s">
        <v>78</v>
      </c>
      <c r="B29" s="31">
        <v>459613</v>
      </c>
      <c r="C29" s="31">
        <v>160647</v>
      </c>
      <c r="D29" s="31">
        <v>210000</v>
      </c>
      <c r="E29" s="31">
        <v>0</v>
      </c>
      <c r="F29" s="31">
        <v>0</v>
      </c>
      <c r="G29" s="31">
        <f t="shared" si="0"/>
        <v>410260</v>
      </c>
      <c r="H29" s="31">
        <v>86123</v>
      </c>
      <c r="I29" s="31">
        <v>327</v>
      </c>
      <c r="J29" s="31">
        <v>27022</v>
      </c>
      <c r="K29" s="31">
        <v>0</v>
      </c>
      <c r="L29" s="31">
        <v>0</v>
      </c>
      <c r="M29" s="31">
        <f t="shared" si="1"/>
        <v>59428</v>
      </c>
      <c r="N29" s="31">
        <v>1393687</v>
      </c>
      <c r="O29" s="31">
        <v>246943</v>
      </c>
      <c r="P29" s="31">
        <v>80019</v>
      </c>
      <c r="Q29" s="31">
        <v>0</v>
      </c>
      <c r="R29" s="31">
        <v>0</v>
      </c>
      <c r="S29" s="31">
        <f t="shared" si="9"/>
        <v>1560611</v>
      </c>
      <c r="T29" s="31">
        <f t="shared" si="2"/>
        <v>1939423</v>
      </c>
      <c r="U29" s="31">
        <f t="shared" si="3"/>
        <v>407917</v>
      </c>
      <c r="V29" s="31">
        <f t="shared" si="4"/>
        <v>317041</v>
      </c>
      <c r="W29" s="31">
        <f t="shared" si="5"/>
        <v>0</v>
      </c>
      <c r="X29" s="31">
        <f t="shared" si="6"/>
        <v>0</v>
      </c>
      <c r="Y29" s="31">
        <f t="shared" si="7"/>
        <v>2030299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>
        <f t="shared" si="8"/>
        <v>2030299</v>
      </c>
    </row>
    <row r="30" spans="1:44" ht="32.25" customHeight="1">
      <c r="A30" s="27" t="s">
        <v>30</v>
      </c>
      <c r="B30" s="31">
        <v>582992</v>
      </c>
      <c r="C30" s="31">
        <v>42641</v>
      </c>
      <c r="D30" s="31">
        <v>332548</v>
      </c>
      <c r="E30" s="31">
        <v>0</v>
      </c>
      <c r="F30" s="31">
        <v>0</v>
      </c>
      <c r="G30" s="31">
        <f t="shared" si="0"/>
        <v>293085</v>
      </c>
      <c r="H30" s="31">
        <v>8916</v>
      </c>
      <c r="I30" s="31">
        <v>32</v>
      </c>
      <c r="J30" s="31">
        <v>2567</v>
      </c>
      <c r="K30" s="31">
        <v>0</v>
      </c>
      <c r="L30" s="31">
        <v>0</v>
      </c>
      <c r="M30" s="31">
        <f t="shared" si="1"/>
        <v>6381</v>
      </c>
      <c r="N30" s="31">
        <v>150223</v>
      </c>
      <c r="O30" s="31">
        <v>20733</v>
      </c>
      <c r="P30" s="31">
        <v>20794</v>
      </c>
      <c r="Q30" s="31">
        <v>0</v>
      </c>
      <c r="R30" s="31">
        <v>0</v>
      </c>
      <c r="S30" s="31">
        <f t="shared" si="9"/>
        <v>150162</v>
      </c>
      <c r="T30" s="31">
        <f t="shared" si="2"/>
        <v>742131</v>
      </c>
      <c r="U30" s="31">
        <f t="shared" si="3"/>
        <v>63406</v>
      </c>
      <c r="V30" s="31">
        <f t="shared" si="4"/>
        <v>355909</v>
      </c>
      <c r="W30" s="31">
        <f t="shared" si="5"/>
        <v>0</v>
      </c>
      <c r="X30" s="31">
        <f t="shared" si="6"/>
        <v>0</v>
      </c>
      <c r="Y30" s="31">
        <f t="shared" si="7"/>
        <v>449628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>
        <f t="shared" si="8"/>
        <v>449628</v>
      </c>
    </row>
    <row r="31" spans="1:44" ht="32.25" customHeight="1">
      <c r="A31" s="27" t="s">
        <v>31</v>
      </c>
      <c r="B31" s="31">
        <v>309983</v>
      </c>
      <c r="C31" s="31">
        <v>150595</v>
      </c>
      <c r="D31" s="31">
        <v>192608</v>
      </c>
      <c r="E31" s="31">
        <v>0</v>
      </c>
      <c r="F31" s="31">
        <v>0</v>
      </c>
      <c r="G31" s="31">
        <f t="shared" si="0"/>
        <v>267970</v>
      </c>
      <c r="H31" s="31">
        <v>13831</v>
      </c>
      <c r="I31" s="31">
        <v>42</v>
      </c>
      <c r="J31" s="31">
        <v>3000</v>
      </c>
      <c r="K31" s="31">
        <v>0</v>
      </c>
      <c r="L31" s="31">
        <v>0</v>
      </c>
      <c r="M31" s="31">
        <f t="shared" si="1"/>
        <v>10873</v>
      </c>
      <c r="N31" s="31">
        <v>47354</v>
      </c>
      <c r="O31" s="31">
        <v>156</v>
      </c>
      <c r="P31" s="31">
        <v>4900</v>
      </c>
      <c r="Q31" s="31">
        <v>0</v>
      </c>
      <c r="R31" s="31">
        <v>0</v>
      </c>
      <c r="S31" s="31">
        <f t="shared" si="9"/>
        <v>42610</v>
      </c>
      <c r="T31" s="31">
        <f t="shared" si="2"/>
        <v>371168</v>
      </c>
      <c r="U31" s="31">
        <f t="shared" si="3"/>
        <v>150793</v>
      </c>
      <c r="V31" s="31">
        <f t="shared" si="4"/>
        <v>200508</v>
      </c>
      <c r="W31" s="31">
        <f t="shared" si="5"/>
        <v>0</v>
      </c>
      <c r="X31" s="31">
        <f t="shared" si="6"/>
        <v>0</v>
      </c>
      <c r="Y31" s="31">
        <f t="shared" si="7"/>
        <v>321453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>
        <f t="shared" si="8"/>
        <v>321453</v>
      </c>
    </row>
    <row r="32" spans="1:44" ht="32.25" customHeight="1">
      <c r="A32" s="27" t="s">
        <v>32</v>
      </c>
      <c r="B32" s="31">
        <v>444692</v>
      </c>
      <c r="C32" s="31">
        <v>281162</v>
      </c>
      <c r="D32" s="31">
        <v>198000</v>
      </c>
      <c r="E32" s="31">
        <v>0</v>
      </c>
      <c r="F32" s="31">
        <v>0</v>
      </c>
      <c r="G32" s="31">
        <f t="shared" si="0"/>
        <v>527854</v>
      </c>
      <c r="H32" s="31">
        <v>196671</v>
      </c>
      <c r="I32" s="31">
        <v>230399</v>
      </c>
      <c r="J32" s="31">
        <v>150000</v>
      </c>
      <c r="K32" s="31">
        <v>0</v>
      </c>
      <c r="L32" s="31">
        <v>0</v>
      </c>
      <c r="M32" s="31">
        <f t="shared" si="1"/>
        <v>277070</v>
      </c>
      <c r="N32" s="31">
        <v>339220</v>
      </c>
      <c r="O32" s="31">
        <v>21191</v>
      </c>
      <c r="P32" s="31">
        <v>35000</v>
      </c>
      <c r="Q32" s="31">
        <v>0</v>
      </c>
      <c r="R32" s="31">
        <v>0</v>
      </c>
      <c r="S32" s="31">
        <f t="shared" si="9"/>
        <v>325411</v>
      </c>
      <c r="T32" s="31">
        <f t="shared" si="2"/>
        <v>980583</v>
      </c>
      <c r="U32" s="31">
        <f t="shared" si="3"/>
        <v>532752</v>
      </c>
      <c r="V32" s="31">
        <f t="shared" si="4"/>
        <v>383000</v>
      </c>
      <c r="W32" s="31">
        <f t="shared" si="5"/>
        <v>0</v>
      </c>
      <c r="X32" s="31">
        <f t="shared" si="6"/>
        <v>0</v>
      </c>
      <c r="Y32" s="31">
        <f t="shared" si="7"/>
        <v>1130335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>
        <f t="shared" si="8"/>
        <v>1130335</v>
      </c>
    </row>
    <row r="33" spans="1:44" ht="32.25" customHeight="1">
      <c r="A33" s="28" t="s">
        <v>33</v>
      </c>
      <c r="B33" s="33">
        <v>362211</v>
      </c>
      <c r="C33" s="33">
        <v>642</v>
      </c>
      <c r="D33" s="33">
        <v>85000</v>
      </c>
      <c r="E33" s="33">
        <v>0</v>
      </c>
      <c r="F33" s="33">
        <v>0</v>
      </c>
      <c r="G33" s="33">
        <f t="shared" si="0"/>
        <v>277853</v>
      </c>
      <c r="H33" s="33">
        <v>106346</v>
      </c>
      <c r="I33" s="33">
        <v>249</v>
      </c>
      <c r="J33" s="33">
        <v>0</v>
      </c>
      <c r="K33" s="33">
        <v>0</v>
      </c>
      <c r="L33" s="33">
        <v>0</v>
      </c>
      <c r="M33" s="33">
        <f t="shared" si="1"/>
        <v>106595</v>
      </c>
      <c r="N33" s="33">
        <v>802636</v>
      </c>
      <c r="O33" s="33">
        <v>1693</v>
      </c>
      <c r="P33" s="33">
        <v>11181</v>
      </c>
      <c r="Q33" s="33">
        <v>0</v>
      </c>
      <c r="R33" s="33">
        <v>0</v>
      </c>
      <c r="S33" s="33">
        <f t="shared" si="9"/>
        <v>793148</v>
      </c>
      <c r="T33" s="33">
        <f t="shared" si="2"/>
        <v>1271193</v>
      </c>
      <c r="U33" s="33">
        <f t="shared" si="3"/>
        <v>2584</v>
      </c>
      <c r="V33" s="33">
        <f t="shared" si="4"/>
        <v>96181</v>
      </c>
      <c r="W33" s="33">
        <f t="shared" si="5"/>
        <v>0</v>
      </c>
      <c r="X33" s="33">
        <f t="shared" si="6"/>
        <v>0</v>
      </c>
      <c r="Y33" s="33">
        <f t="shared" si="7"/>
        <v>1177596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>
        <f t="shared" si="8"/>
        <v>1177596</v>
      </c>
    </row>
    <row r="34" spans="1:44" ht="32.25" customHeight="1">
      <c r="A34" s="27" t="s">
        <v>34</v>
      </c>
      <c r="B34" s="31">
        <v>14911</v>
      </c>
      <c r="C34" s="31">
        <v>160</v>
      </c>
      <c r="D34" s="31">
        <v>0</v>
      </c>
      <c r="E34" s="31">
        <v>0</v>
      </c>
      <c r="F34" s="31">
        <v>0</v>
      </c>
      <c r="G34" s="31">
        <f t="shared" si="0"/>
        <v>15071</v>
      </c>
      <c r="H34" s="31">
        <v>78</v>
      </c>
      <c r="I34" s="31">
        <v>0</v>
      </c>
      <c r="J34" s="31">
        <v>0</v>
      </c>
      <c r="K34" s="31">
        <v>0</v>
      </c>
      <c r="L34" s="31">
        <v>0</v>
      </c>
      <c r="M34" s="31">
        <f t="shared" si="1"/>
        <v>78</v>
      </c>
      <c r="N34" s="31">
        <v>49249</v>
      </c>
      <c r="O34" s="31">
        <v>6366</v>
      </c>
      <c r="P34" s="31">
        <v>1415</v>
      </c>
      <c r="Q34" s="31">
        <v>0</v>
      </c>
      <c r="R34" s="31">
        <v>0</v>
      </c>
      <c r="S34" s="31">
        <f t="shared" si="9"/>
        <v>54200</v>
      </c>
      <c r="T34" s="31">
        <f t="shared" si="2"/>
        <v>64238</v>
      </c>
      <c r="U34" s="31">
        <f t="shared" si="3"/>
        <v>6526</v>
      </c>
      <c r="V34" s="31">
        <f t="shared" si="4"/>
        <v>1415</v>
      </c>
      <c r="W34" s="31">
        <f t="shared" si="5"/>
        <v>0</v>
      </c>
      <c r="X34" s="31">
        <f t="shared" si="6"/>
        <v>0</v>
      </c>
      <c r="Y34" s="31">
        <f t="shared" si="7"/>
        <v>69349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>
        <f t="shared" si="8"/>
        <v>69349</v>
      </c>
    </row>
    <row r="35" spans="1:44" ht="32.25" customHeight="1">
      <c r="A35" s="27" t="s">
        <v>35</v>
      </c>
      <c r="B35" s="31">
        <v>316170</v>
      </c>
      <c r="C35" s="31">
        <v>38721</v>
      </c>
      <c r="D35" s="31">
        <v>20000</v>
      </c>
      <c r="E35" s="31">
        <v>0</v>
      </c>
      <c r="F35" s="31">
        <v>0</v>
      </c>
      <c r="G35" s="31">
        <f t="shared" si="0"/>
        <v>334891</v>
      </c>
      <c r="H35" s="31">
        <v>20823</v>
      </c>
      <c r="I35" s="31">
        <v>96</v>
      </c>
      <c r="J35" s="31">
        <v>0</v>
      </c>
      <c r="K35" s="31">
        <v>0</v>
      </c>
      <c r="L35" s="31">
        <v>0</v>
      </c>
      <c r="M35" s="31">
        <f t="shared" si="1"/>
        <v>20919</v>
      </c>
      <c r="N35" s="31">
        <v>805000</v>
      </c>
      <c r="O35" s="31">
        <v>1629</v>
      </c>
      <c r="P35" s="31">
        <v>1592</v>
      </c>
      <c r="Q35" s="31">
        <v>0</v>
      </c>
      <c r="R35" s="31">
        <v>0</v>
      </c>
      <c r="S35" s="31">
        <f t="shared" si="9"/>
        <v>805037</v>
      </c>
      <c r="T35" s="31">
        <f t="shared" si="2"/>
        <v>1141993</v>
      </c>
      <c r="U35" s="31">
        <f t="shared" si="3"/>
        <v>40446</v>
      </c>
      <c r="V35" s="31">
        <f t="shared" si="4"/>
        <v>21592</v>
      </c>
      <c r="W35" s="31">
        <f t="shared" si="5"/>
        <v>0</v>
      </c>
      <c r="X35" s="31">
        <f t="shared" si="6"/>
        <v>0</v>
      </c>
      <c r="Y35" s="31">
        <f t="shared" si="7"/>
        <v>1160847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>
        <f t="shared" si="8"/>
        <v>1160847</v>
      </c>
    </row>
    <row r="36" spans="1:44" ht="32.25" customHeight="1">
      <c r="A36" s="27" t="s">
        <v>36</v>
      </c>
      <c r="B36" s="31">
        <v>253006</v>
      </c>
      <c r="C36" s="31">
        <v>0</v>
      </c>
      <c r="D36" s="31">
        <v>0</v>
      </c>
      <c r="E36" s="31">
        <v>120000</v>
      </c>
      <c r="F36" s="31">
        <v>0</v>
      </c>
      <c r="G36" s="31">
        <f t="shared" si="0"/>
        <v>373006</v>
      </c>
      <c r="H36" s="31">
        <v>507668</v>
      </c>
      <c r="I36" s="31">
        <v>3045</v>
      </c>
      <c r="J36" s="31">
        <v>50000</v>
      </c>
      <c r="K36" s="31">
        <v>0</v>
      </c>
      <c r="L36" s="31">
        <v>0</v>
      </c>
      <c r="M36" s="31">
        <f t="shared" si="1"/>
        <v>460713</v>
      </c>
      <c r="N36" s="31">
        <v>834792</v>
      </c>
      <c r="O36" s="31">
        <v>1000</v>
      </c>
      <c r="P36" s="31">
        <v>1273</v>
      </c>
      <c r="Q36" s="31">
        <v>0</v>
      </c>
      <c r="R36" s="31">
        <v>0</v>
      </c>
      <c r="S36" s="31">
        <f t="shared" si="9"/>
        <v>834519</v>
      </c>
      <c r="T36" s="31">
        <f t="shared" si="2"/>
        <v>1595466</v>
      </c>
      <c r="U36" s="31">
        <f t="shared" si="3"/>
        <v>4045</v>
      </c>
      <c r="V36" s="31">
        <f t="shared" si="4"/>
        <v>51273</v>
      </c>
      <c r="W36" s="31">
        <f t="shared" si="5"/>
        <v>120000</v>
      </c>
      <c r="X36" s="31">
        <f t="shared" si="6"/>
        <v>0</v>
      </c>
      <c r="Y36" s="31">
        <f t="shared" si="7"/>
        <v>1668238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>
        <f t="shared" si="8"/>
        <v>1668238</v>
      </c>
    </row>
    <row r="37" spans="1:44" ht="32.25" customHeight="1">
      <c r="A37" s="27" t="s">
        <v>37</v>
      </c>
      <c r="B37" s="31">
        <v>213765</v>
      </c>
      <c r="C37" s="31">
        <v>204354</v>
      </c>
      <c r="D37" s="31">
        <v>145000</v>
      </c>
      <c r="E37" s="31">
        <v>0</v>
      </c>
      <c r="F37" s="31">
        <v>0</v>
      </c>
      <c r="G37" s="31">
        <f t="shared" si="0"/>
        <v>273119</v>
      </c>
      <c r="H37" s="31">
        <v>82</v>
      </c>
      <c r="I37" s="31">
        <v>1</v>
      </c>
      <c r="J37" s="31">
        <v>0</v>
      </c>
      <c r="K37" s="31">
        <v>0</v>
      </c>
      <c r="L37" s="31">
        <v>0</v>
      </c>
      <c r="M37" s="31">
        <f t="shared" si="1"/>
        <v>83</v>
      </c>
      <c r="N37" s="31">
        <v>10116</v>
      </c>
      <c r="O37" s="31">
        <v>5</v>
      </c>
      <c r="P37" s="31">
        <v>1000</v>
      </c>
      <c r="Q37" s="31">
        <v>0</v>
      </c>
      <c r="R37" s="31">
        <v>0</v>
      </c>
      <c r="S37" s="31">
        <f t="shared" si="9"/>
        <v>9121</v>
      </c>
      <c r="T37" s="31">
        <f t="shared" si="2"/>
        <v>223963</v>
      </c>
      <c r="U37" s="31">
        <f t="shared" si="3"/>
        <v>204360</v>
      </c>
      <c r="V37" s="31">
        <f t="shared" si="4"/>
        <v>146000</v>
      </c>
      <c r="W37" s="31">
        <f t="shared" si="5"/>
        <v>0</v>
      </c>
      <c r="X37" s="31">
        <f t="shared" si="6"/>
        <v>0</v>
      </c>
      <c r="Y37" s="31">
        <f t="shared" si="7"/>
        <v>282323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>
        <f t="shared" si="8"/>
        <v>282323</v>
      </c>
    </row>
    <row r="38" spans="1:44" ht="32.25" customHeight="1">
      <c r="A38" s="28" t="s">
        <v>38</v>
      </c>
      <c r="B38" s="33">
        <v>432254</v>
      </c>
      <c r="C38" s="33">
        <v>706</v>
      </c>
      <c r="D38" s="33">
        <v>18418</v>
      </c>
      <c r="E38" s="33">
        <v>40000</v>
      </c>
      <c r="F38" s="33">
        <v>0</v>
      </c>
      <c r="G38" s="33">
        <f t="shared" si="0"/>
        <v>454542</v>
      </c>
      <c r="H38" s="33">
        <v>34271</v>
      </c>
      <c r="I38" s="33">
        <v>68</v>
      </c>
      <c r="J38" s="33">
        <v>0</v>
      </c>
      <c r="K38" s="33">
        <v>0</v>
      </c>
      <c r="L38" s="33">
        <v>0</v>
      </c>
      <c r="M38" s="33">
        <f t="shared" si="1"/>
        <v>34339</v>
      </c>
      <c r="N38" s="33">
        <v>288858</v>
      </c>
      <c r="O38" s="33">
        <v>497</v>
      </c>
      <c r="P38" s="33">
        <v>11538</v>
      </c>
      <c r="Q38" s="33">
        <v>0</v>
      </c>
      <c r="R38" s="33">
        <v>0</v>
      </c>
      <c r="S38" s="33">
        <f t="shared" si="9"/>
        <v>277817</v>
      </c>
      <c r="T38" s="33">
        <f t="shared" si="2"/>
        <v>755383</v>
      </c>
      <c r="U38" s="33">
        <f t="shared" si="3"/>
        <v>1271</v>
      </c>
      <c r="V38" s="33">
        <f t="shared" si="4"/>
        <v>29956</v>
      </c>
      <c r="W38" s="33">
        <f t="shared" si="5"/>
        <v>40000</v>
      </c>
      <c r="X38" s="33">
        <f t="shared" si="6"/>
        <v>0</v>
      </c>
      <c r="Y38" s="33">
        <f t="shared" si="7"/>
        <v>766698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>
        <f t="shared" si="8"/>
        <v>766698</v>
      </c>
    </row>
    <row r="39" spans="1:44" ht="32.25" customHeight="1">
      <c r="A39" s="27" t="s">
        <v>39</v>
      </c>
      <c r="B39" s="31">
        <v>565722</v>
      </c>
      <c r="C39" s="31">
        <v>54635</v>
      </c>
      <c r="D39" s="31">
        <v>0</v>
      </c>
      <c r="E39" s="31">
        <v>24000</v>
      </c>
      <c r="F39" s="31">
        <v>0</v>
      </c>
      <c r="G39" s="31">
        <f t="shared" si="0"/>
        <v>644357</v>
      </c>
      <c r="H39" s="31">
        <v>139803</v>
      </c>
      <c r="I39" s="31">
        <v>82</v>
      </c>
      <c r="J39" s="31">
        <v>0</v>
      </c>
      <c r="K39" s="31">
        <v>0</v>
      </c>
      <c r="L39" s="31">
        <v>0</v>
      </c>
      <c r="M39" s="31">
        <f t="shared" si="1"/>
        <v>139885</v>
      </c>
      <c r="N39" s="31">
        <v>516049</v>
      </c>
      <c r="O39" s="31">
        <v>70546</v>
      </c>
      <c r="P39" s="31">
        <v>0</v>
      </c>
      <c r="Q39" s="31">
        <v>0</v>
      </c>
      <c r="R39" s="31">
        <v>0</v>
      </c>
      <c r="S39" s="31">
        <f t="shared" si="9"/>
        <v>586595</v>
      </c>
      <c r="T39" s="31">
        <f t="shared" si="2"/>
        <v>1221574</v>
      </c>
      <c r="U39" s="31">
        <f t="shared" si="3"/>
        <v>125263</v>
      </c>
      <c r="V39" s="31">
        <f t="shared" si="4"/>
        <v>0</v>
      </c>
      <c r="W39" s="31">
        <f t="shared" si="5"/>
        <v>24000</v>
      </c>
      <c r="X39" s="31">
        <f t="shared" si="6"/>
        <v>0</v>
      </c>
      <c r="Y39" s="31">
        <f t="shared" si="7"/>
        <v>1370837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>
        <f t="shared" si="8"/>
        <v>1370837</v>
      </c>
    </row>
    <row r="40" spans="1:44" ht="32.25" customHeight="1">
      <c r="A40" s="27" t="s">
        <v>79</v>
      </c>
      <c r="B40" s="31">
        <v>972350</v>
      </c>
      <c r="C40" s="31">
        <v>89905</v>
      </c>
      <c r="D40" s="31">
        <v>0</v>
      </c>
      <c r="E40" s="31">
        <v>0</v>
      </c>
      <c r="F40" s="31">
        <v>0</v>
      </c>
      <c r="G40" s="31">
        <f t="shared" si="0"/>
        <v>1062255</v>
      </c>
      <c r="H40" s="31">
        <v>39427</v>
      </c>
      <c r="I40" s="31">
        <v>80</v>
      </c>
      <c r="J40" s="31">
        <v>0</v>
      </c>
      <c r="K40" s="31">
        <v>0</v>
      </c>
      <c r="L40" s="31">
        <v>0</v>
      </c>
      <c r="M40" s="31">
        <f t="shared" si="1"/>
        <v>39507</v>
      </c>
      <c r="N40" s="31">
        <v>2292714</v>
      </c>
      <c r="O40" s="31">
        <v>159267</v>
      </c>
      <c r="P40" s="31">
        <v>421452</v>
      </c>
      <c r="Q40" s="31">
        <v>0</v>
      </c>
      <c r="R40" s="31">
        <v>408</v>
      </c>
      <c r="S40" s="31">
        <f t="shared" si="9"/>
        <v>2030937</v>
      </c>
      <c r="T40" s="31">
        <f t="shared" si="2"/>
        <v>3304491</v>
      </c>
      <c r="U40" s="31">
        <f t="shared" si="3"/>
        <v>249252</v>
      </c>
      <c r="V40" s="31">
        <f t="shared" si="4"/>
        <v>421452</v>
      </c>
      <c r="W40" s="31">
        <f t="shared" si="5"/>
        <v>0</v>
      </c>
      <c r="X40" s="31">
        <f t="shared" si="6"/>
        <v>408</v>
      </c>
      <c r="Y40" s="31">
        <f t="shared" si="7"/>
        <v>3132699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>
        <f t="shared" si="8"/>
        <v>3132699</v>
      </c>
    </row>
    <row r="41" spans="1:44" ht="32.25" customHeight="1">
      <c r="A41" s="27" t="s">
        <v>40</v>
      </c>
      <c r="B41" s="31">
        <v>1224992</v>
      </c>
      <c r="C41" s="31">
        <v>323901</v>
      </c>
      <c r="D41" s="31">
        <v>0</v>
      </c>
      <c r="E41" s="31">
        <v>111062</v>
      </c>
      <c r="F41" s="31">
        <v>0</v>
      </c>
      <c r="G41" s="31">
        <f t="shared" si="0"/>
        <v>1659955</v>
      </c>
      <c r="H41" s="31">
        <v>53394</v>
      </c>
      <c r="I41" s="31">
        <v>375918</v>
      </c>
      <c r="J41" s="31">
        <v>0</v>
      </c>
      <c r="K41" s="31">
        <v>0</v>
      </c>
      <c r="L41" s="31">
        <v>0</v>
      </c>
      <c r="M41" s="31">
        <f t="shared" si="1"/>
        <v>429312</v>
      </c>
      <c r="N41" s="31">
        <v>1433910</v>
      </c>
      <c r="O41" s="31">
        <v>806760</v>
      </c>
      <c r="P41" s="31">
        <v>3692</v>
      </c>
      <c r="Q41" s="31">
        <v>0</v>
      </c>
      <c r="R41" s="31">
        <v>0</v>
      </c>
      <c r="S41" s="31">
        <f t="shared" si="9"/>
        <v>2236978</v>
      </c>
      <c r="T41" s="31">
        <f t="shared" si="2"/>
        <v>2712296</v>
      </c>
      <c r="U41" s="31">
        <f t="shared" si="3"/>
        <v>1506579</v>
      </c>
      <c r="V41" s="31">
        <f t="shared" si="4"/>
        <v>3692</v>
      </c>
      <c r="W41" s="31">
        <f t="shared" si="5"/>
        <v>111062</v>
      </c>
      <c r="X41" s="31">
        <f t="shared" si="6"/>
        <v>0</v>
      </c>
      <c r="Y41" s="31">
        <f t="shared" si="7"/>
        <v>4326245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>
        <f t="shared" si="8"/>
        <v>4326245</v>
      </c>
    </row>
    <row r="42" spans="1:44" ht="32.25" customHeight="1">
      <c r="A42" s="27" t="s">
        <v>41</v>
      </c>
      <c r="B42" s="31">
        <v>324613</v>
      </c>
      <c r="C42" s="31">
        <v>0</v>
      </c>
      <c r="D42" s="31">
        <v>0</v>
      </c>
      <c r="E42" s="31">
        <v>0</v>
      </c>
      <c r="F42" s="31">
        <v>0</v>
      </c>
      <c r="G42" s="31">
        <f t="shared" si="0"/>
        <v>324613</v>
      </c>
      <c r="H42" s="31">
        <v>183389</v>
      </c>
      <c r="I42" s="31">
        <v>3337</v>
      </c>
      <c r="J42" s="31">
        <v>0</v>
      </c>
      <c r="K42" s="31">
        <v>0</v>
      </c>
      <c r="L42" s="31">
        <v>0</v>
      </c>
      <c r="M42" s="31">
        <f t="shared" si="1"/>
        <v>186726</v>
      </c>
      <c r="N42" s="31">
        <v>123592</v>
      </c>
      <c r="O42" s="31">
        <v>0</v>
      </c>
      <c r="P42" s="31">
        <v>0</v>
      </c>
      <c r="Q42" s="31">
        <v>0</v>
      </c>
      <c r="R42" s="31">
        <v>0</v>
      </c>
      <c r="S42" s="31">
        <f t="shared" si="9"/>
        <v>123592</v>
      </c>
      <c r="T42" s="31">
        <f t="shared" si="2"/>
        <v>631594</v>
      </c>
      <c r="U42" s="31">
        <f t="shared" si="3"/>
        <v>3337</v>
      </c>
      <c r="V42" s="31">
        <f t="shared" si="4"/>
        <v>0</v>
      </c>
      <c r="W42" s="31">
        <f t="shared" si="5"/>
        <v>0</v>
      </c>
      <c r="X42" s="31">
        <f t="shared" si="6"/>
        <v>0</v>
      </c>
      <c r="Y42" s="31">
        <f t="shared" si="7"/>
        <v>634931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>
        <f t="shared" si="8"/>
        <v>634931</v>
      </c>
    </row>
    <row r="43" spans="1:44" ht="32.25" customHeight="1">
      <c r="A43" s="28" t="s">
        <v>42</v>
      </c>
      <c r="B43" s="33">
        <v>1004664</v>
      </c>
      <c r="C43" s="33">
        <v>1038</v>
      </c>
      <c r="D43" s="33">
        <v>6200</v>
      </c>
      <c r="E43" s="33">
        <v>82000</v>
      </c>
      <c r="F43" s="33">
        <v>0</v>
      </c>
      <c r="G43" s="33">
        <f t="shared" si="0"/>
        <v>1081502</v>
      </c>
      <c r="H43" s="33">
        <v>87903</v>
      </c>
      <c r="I43" s="33">
        <v>0</v>
      </c>
      <c r="J43" s="33">
        <v>0</v>
      </c>
      <c r="K43" s="33">
        <v>0</v>
      </c>
      <c r="L43" s="33">
        <v>0</v>
      </c>
      <c r="M43" s="33">
        <f t="shared" si="1"/>
        <v>87903</v>
      </c>
      <c r="N43" s="33">
        <v>382471</v>
      </c>
      <c r="O43" s="33">
        <v>464</v>
      </c>
      <c r="P43" s="33">
        <v>123081</v>
      </c>
      <c r="Q43" s="33">
        <v>0</v>
      </c>
      <c r="R43" s="33">
        <v>0</v>
      </c>
      <c r="S43" s="33">
        <f t="shared" si="9"/>
        <v>259854</v>
      </c>
      <c r="T43" s="33">
        <f t="shared" si="2"/>
        <v>1475038</v>
      </c>
      <c r="U43" s="33">
        <f t="shared" si="3"/>
        <v>1502</v>
      </c>
      <c r="V43" s="33">
        <f t="shared" si="4"/>
        <v>129281</v>
      </c>
      <c r="W43" s="33">
        <f t="shared" si="5"/>
        <v>82000</v>
      </c>
      <c r="X43" s="33">
        <f t="shared" si="6"/>
        <v>0</v>
      </c>
      <c r="Y43" s="33">
        <f t="shared" si="7"/>
        <v>1429259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>
        <f t="shared" si="8"/>
        <v>1429259</v>
      </c>
    </row>
    <row r="44" spans="1:44" ht="32.25" customHeight="1">
      <c r="A44" s="27" t="s">
        <v>43</v>
      </c>
      <c r="B44" s="31">
        <v>267091</v>
      </c>
      <c r="C44" s="31">
        <v>29319</v>
      </c>
      <c r="D44" s="31">
        <v>0</v>
      </c>
      <c r="E44" s="31">
        <v>51648</v>
      </c>
      <c r="F44" s="31">
        <v>0</v>
      </c>
      <c r="G44" s="31">
        <f t="shared" si="0"/>
        <v>348058</v>
      </c>
      <c r="H44" s="31">
        <v>4732</v>
      </c>
      <c r="I44" s="31">
        <v>4</v>
      </c>
      <c r="J44" s="31">
        <v>0</v>
      </c>
      <c r="K44" s="31">
        <v>0</v>
      </c>
      <c r="L44" s="31">
        <v>0</v>
      </c>
      <c r="M44" s="31">
        <f t="shared" si="1"/>
        <v>4736</v>
      </c>
      <c r="N44" s="31">
        <v>385174</v>
      </c>
      <c r="O44" s="31">
        <v>40307</v>
      </c>
      <c r="P44" s="31">
        <v>106299</v>
      </c>
      <c r="Q44" s="31">
        <v>0</v>
      </c>
      <c r="R44" s="31">
        <v>0</v>
      </c>
      <c r="S44" s="31">
        <f t="shared" si="9"/>
        <v>319182</v>
      </c>
      <c r="T44" s="31">
        <f t="shared" si="2"/>
        <v>656997</v>
      </c>
      <c r="U44" s="31">
        <f t="shared" si="3"/>
        <v>69630</v>
      </c>
      <c r="V44" s="31">
        <f t="shared" si="4"/>
        <v>106299</v>
      </c>
      <c r="W44" s="31">
        <f t="shared" si="5"/>
        <v>51648</v>
      </c>
      <c r="X44" s="31">
        <f t="shared" si="6"/>
        <v>0</v>
      </c>
      <c r="Y44" s="31">
        <f t="shared" si="7"/>
        <v>671976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>
        <f t="shared" si="8"/>
        <v>671976</v>
      </c>
    </row>
    <row r="45" spans="1:44" ht="32.25" customHeight="1">
      <c r="A45" s="27" t="s">
        <v>44</v>
      </c>
      <c r="B45" s="31">
        <v>753560</v>
      </c>
      <c r="C45" s="31">
        <v>2018</v>
      </c>
      <c r="D45" s="31">
        <v>93759</v>
      </c>
      <c r="E45" s="31">
        <v>62000</v>
      </c>
      <c r="F45" s="31">
        <v>0</v>
      </c>
      <c r="G45" s="31">
        <f t="shared" si="0"/>
        <v>723819</v>
      </c>
      <c r="H45" s="31">
        <v>106172</v>
      </c>
      <c r="I45" s="31">
        <v>263</v>
      </c>
      <c r="J45" s="31">
        <v>23000</v>
      </c>
      <c r="K45" s="31">
        <v>0</v>
      </c>
      <c r="L45" s="31">
        <v>0</v>
      </c>
      <c r="M45" s="31">
        <f t="shared" si="1"/>
        <v>83435</v>
      </c>
      <c r="N45" s="31">
        <v>563369</v>
      </c>
      <c r="O45" s="31">
        <v>27480</v>
      </c>
      <c r="P45" s="31">
        <v>58121</v>
      </c>
      <c r="Q45" s="31">
        <v>0</v>
      </c>
      <c r="R45" s="31">
        <v>0</v>
      </c>
      <c r="S45" s="31">
        <f t="shared" si="9"/>
        <v>532728</v>
      </c>
      <c r="T45" s="31">
        <f t="shared" si="2"/>
        <v>1423101</v>
      </c>
      <c r="U45" s="31">
        <f t="shared" si="3"/>
        <v>29761</v>
      </c>
      <c r="V45" s="31">
        <f t="shared" si="4"/>
        <v>174880</v>
      </c>
      <c r="W45" s="31">
        <f t="shared" si="5"/>
        <v>62000</v>
      </c>
      <c r="X45" s="31">
        <f t="shared" si="6"/>
        <v>0</v>
      </c>
      <c r="Y45" s="31">
        <f t="shared" si="7"/>
        <v>1339982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>
        <f t="shared" si="8"/>
        <v>1339982</v>
      </c>
    </row>
    <row r="46" spans="1:44" ht="32.25" customHeight="1">
      <c r="A46" s="27" t="s">
        <v>45</v>
      </c>
      <c r="B46" s="31">
        <v>1140868</v>
      </c>
      <c r="C46" s="31">
        <v>61631</v>
      </c>
      <c r="D46" s="31">
        <v>0</v>
      </c>
      <c r="E46" s="31">
        <v>0</v>
      </c>
      <c r="F46" s="31">
        <v>0</v>
      </c>
      <c r="G46" s="31">
        <f t="shared" si="0"/>
        <v>1202499</v>
      </c>
      <c r="H46" s="31">
        <v>7584</v>
      </c>
      <c r="I46" s="31">
        <v>95000</v>
      </c>
      <c r="J46" s="31">
        <v>0</v>
      </c>
      <c r="K46" s="31">
        <v>0</v>
      </c>
      <c r="L46" s="31">
        <v>-1</v>
      </c>
      <c r="M46" s="31">
        <f t="shared" si="1"/>
        <v>102583</v>
      </c>
      <c r="N46" s="31">
        <v>273594</v>
      </c>
      <c r="O46" s="31">
        <v>74224</v>
      </c>
      <c r="P46" s="31">
        <v>62411</v>
      </c>
      <c r="Q46" s="31">
        <v>0</v>
      </c>
      <c r="R46" s="31">
        <v>0</v>
      </c>
      <c r="S46" s="31">
        <f t="shared" si="9"/>
        <v>285407</v>
      </c>
      <c r="T46" s="31">
        <f t="shared" si="2"/>
        <v>1422046</v>
      </c>
      <c r="U46" s="31">
        <f t="shared" si="3"/>
        <v>230855</v>
      </c>
      <c r="V46" s="31">
        <f t="shared" si="4"/>
        <v>62411</v>
      </c>
      <c r="W46" s="31">
        <f t="shared" si="5"/>
        <v>0</v>
      </c>
      <c r="X46" s="31">
        <f t="shared" si="6"/>
        <v>-1</v>
      </c>
      <c r="Y46" s="31">
        <f t="shared" si="7"/>
        <v>1590489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>
        <f t="shared" si="8"/>
        <v>1590489</v>
      </c>
    </row>
    <row r="47" spans="1:44" ht="32.25" customHeight="1">
      <c r="A47" s="27" t="s">
        <v>46</v>
      </c>
      <c r="B47" s="31">
        <v>690578</v>
      </c>
      <c r="C47" s="31">
        <v>73509</v>
      </c>
      <c r="D47" s="31">
        <v>259688</v>
      </c>
      <c r="E47" s="31">
        <v>0</v>
      </c>
      <c r="F47" s="31">
        <v>0</v>
      </c>
      <c r="G47" s="31">
        <f t="shared" si="0"/>
        <v>504399</v>
      </c>
      <c r="H47" s="31">
        <v>77703</v>
      </c>
      <c r="I47" s="31">
        <v>204</v>
      </c>
      <c r="J47" s="31">
        <v>40000</v>
      </c>
      <c r="K47" s="31">
        <v>0</v>
      </c>
      <c r="L47" s="31">
        <v>0</v>
      </c>
      <c r="M47" s="31">
        <f t="shared" si="1"/>
        <v>37907</v>
      </c>
      <c r="N47" s="31">
        <v>671653</v>
      </c>
      <c r="O47" s="31">
        <v>90654</v>
      </c>
      <c r="P47" s="31">
        <v>16226</v>
      </c>
      <c r="Q47" s="31">
        <v>0</v>
      </c>
      <c r="R47" s="31">
        <v>0</v>
      </c>
      <c r="S47" s="31">
        <f t="shared" si="9"/>
        <v>746081</v>
      </c>
      <c r="T47" s="31">
        <f t="shared" si="2"/>
        <v>1439934</v>
      </c>
      <c r="U47" s="31">
        <f t="shared" si="3"/>
        <v>164367</v>
      </c>
      <c r="V47" s="31">
        <f t="shared" si="4"/>
        <v>315914</v>
      </c>
      <c r="W47" s="31">
        <f t="shared" si="5"/>
        <v>0</v>
      </c>
      <c r="X47" s="31">
        <f t="shared" si="6"/>
        <v>0</v>
      </c>
      <c r="Y47" s="31">
        <f t="shared" si="7"/>
        <v>1288387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>
        <f t="shared" si="8"/>
        <v>1288387</v>
      </c>
    </row>
    <row r="48" spans="1:44" ht="32.25" customHeight="1">
      <c r="A48" s="28" t="s">
        <v>47</v>
      </c>
      <c r="B48" s="33">
        <v>432566</v>
      </c>
      <c r="C48" s="33">
        <v>172331</v>
      </c>
      <c r="D48" s="33">
        <v>100000</v>
      </c>
      <c r="E48" s="33">
        <v>0</v>
      </c>
      <c r="F48" s="33">
        <v>0</v>
      </c>
      <c r="G48" s="33">
        <f t="shared" si="0"/>
        <v>504897</v>
      </c>
      <c r="H48" s="33">
        <v>2525</v>
      </c>
      <c r="I48" s="33">
        <v>6</v>
      </c>
      <c r="J48" s="33">
        <v>0</v>
      </c>
      <c r="K48" s="33">
        <v>0</v>
      </c>
      <c r="L48" s="33">
        <v>0</v>
      </c>
      <c r="M48" s="33">
        <f t="shared" si="1"/>
        <v>2531</v>
      </c>
      <c r="N48" s="33">
        <v>209824</v>
      </c>
      <c r="O48" s="33">
        <v>128494</v>
      </c>
      <c r="P48" s="33">
        <v>50000</v>
      </c>
      <c r="Q48" s="33">
        <v>0</v>
      </c>
      <c r="R48" s="33">
        <v>0</v>
      </c>
      <c r="S48" s="33">
        <f t="shared" si="9"/>
        <v>288318</v>
      </c>
      <c r="T48" s="33">
        <f t="shared" si="2"/>
        <v>644915</v>
      </c>
      <c r="U48" s="33">
        <f t="shared" si="3"/>
        <v>300831</v>
      </c>
      <c r="V48" s="33">
        <f t="shared" si="4"/>
        <v>150000</v>
      </c>
      <c r="W48" s="33">
        <f t="shared" si="5"/>
        <v>0</v>
      </c>
      <c r="X48" s="33">
        <f t="shared" si="6"/>
        <v>0</v>
      </c>
      <c r="Y48" s="33">
        <f t="shared" si="7"/>
        <v>795746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>
        <f t="shared" si="8"/>
        <v>795746</v>
      </c>
    </row>
    <row r="49" spans="1:44" ht="32.25" customHeight="1">
      <c r="A49" s="27" t="s">
        <v>48</v>
      </c>
      <c r="B49" s="31">
        <v>104000</v>
      </c>
      <c r="C49" s="31">
        <v>0</v>
      </c>
      <c r="D49" s="31">
        <v>0</v>
      </c>
      <c r="E49" s="31">
        <v>0</v>
      </c>
      <c r="F49" s="31">
        <v>0</v>
      </c>
      <c r="G49" s="31">
        <f t="shared" si="0"/>
        <v>104000</v>
      </c>
      <c r="H49" s="31">
        <v>56000</v>
      </c>
      <c r="I49" s="31">
        <v>0</v>
      </c>
      <c r="J49" s="31">
        <v>56000</v>
      </c>
      <c r="K49" s="31">
        <v>0</v>
      </c>
      <c r="L49" s="31">
        <v>0</v>
      </c>
      <c r="M49" s="31">
        <f t="shared" si="1"/>
        <v>0</v>
      </c>
      <c r="N49" s="31">
        <v>1166928</v>
      </c>
      <c r="O49" s="31">
        <v>0</v>
      </c>
      <c r="P49" s="31">
        <v>366000</v>
      </c>
      <c r="Q49" s="31">
        <v>0</v>
      </c>
      <c r="R49" s="31">
        <v>0</v>
      </c>
      <c r="S49" s="31">
        <f t="shared" si="9"/>
        <v>800928</v>
      </c>
      <c r="T49" s="31">
        <f t="shared" si="2"/>
        <v>1326928</v>
      </c>
      <c r="U49" s="31">
        <f t="shared" si="3"/>
        <v>0</v>
      </c>
      <c r="V49" s="31">
        <f t="shared" si="4"/>
        <v>422000</v>
      </c>
      <c r="W49" s="31">
        <f t="shared" si="5"/>
        <v>0</v>
      </c>
      <c r="X49" s="31">
        <f t="shared" si="6"/>
        <v>0</v>
      </c>
      <c r="Y49" s="31">
        <f t="shared" si="7"/>
        <v>904928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>
        <f t="shared" si="8"/>
        <v>904928</v>
      </c>
    </row>
    <row r="50" spans="1:44" ht="32.25" customHeight="1">
      <c r="A50" s="27" t="s">
        <v>49</v>
      </c>
      <c r="B50" s="31">
        <v>401262</v>
      </c>
      <c r="C50" s="31">
        <v>37000</v>
      </c>
      <c r="D50" s="31">
        <v>36000</v>
      </c>
      <c r="E50" s="31">
        <v>0</v>
      </c>
      <c r="F50" s="31">
        <v>89</v>
      </c>
      <c r="G50" s="31">
        <f t="shared" si="0"/>
        <v>402351</v>
      </c>
      <c r="H50" s="31">
        <v>112486</v>
      </c>
      <c r="I50" s="31">
        <v>277</v>
      </c>
      <c r="J50" s="31">
        <v>60000</v>
      </c>
      <c r="K50" s="31">
        <v>0</v>
      </c>
      <c r="L50" s="31">
        <v>13</v>
      </c>
      <c r="M50" s="31">
        <f t="shared" si="1"/>
        <v>52776</v>
      </c>
      <c r="N50" s="31">
        <v>155420</v>
      </c>
      <c r="O50" s="31">
        <v>10681</v>
      </c>
      <c r="P50" s="31">
        <v>0</v>
      </c>
      <c r="Q50" s="31">
        <v>0</v>
      </c>
      <c r="R50" s="31">
        <v>0</v>
      </c>
      <c r="S50" s="31">
        <f t="shared" si="9"/>
        <v>166101</v>
      </c>
      <c r="T50" s="31">
        <f t="shared" si="2"/>
        <v>669168</v>
      </c>
      <c r="U50" s="31">
        <f t="shared" si="3"/>
        <v>47958</v>
      </c>
      <c r="V50" s="31">
        <f t="shared" si="4"/>
        <v>96000</v>
      </c>
      <c r="W50" s="31">
        <f t="shared" si="5"/>
        <v>0</v>
      </c>
      <c r="X50" s="31">
        <f t="shared" si="6"/>
        <v>102</v>
      </c>
      <c r="Y50" s="31">
        <f t="shared" si="7"/>
        <v>621228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>
        <f t="shared" si="8"/>
        <v>621228</v>
      </c>
    </row>
    <row r="51" spans="1:44" ht="32.25" customHeight="1">
      <c r="A51" s="27" t="s">
        <v>50</v>
      </c>
      <c r="B51" s="31">
        <v>602303</v>
      </c>
      <c r="C51" s="31">
        <v>32142</v>
      </c>
      <c r="D51" s="31">
        <v>0</v>
      </c>
      <c r="E51" s="31">
        <v>0</v>
      </c>
      <c r="F51" s="31">
        <v>0</v>
      </c>
      <c r="G51" s="31">
        <f t="shared" si="0"/>
        <v>634445</v>
      </c>
      <c r="H51" s="31">
        <v>112401</v>
      </c>
      <c r="I51" s="31">
        <v>0</v>
      </c>
      <c r="J51" s="31">
        <v>0</v>
      </c>
      <c r="K51" s="31">
        <v>0</v>
      </c>
      <c r="L51" s="31">
        <v>0</v>
      </c>
      <c r="M51" s="31">
        <f t="shared" si="1"/>
        <v>112401</v>
      </c>
      <c r="N51" s="31">
        <v>179757</v>
      </c>
      <c r="O51" s="31">
        <v>84</v>
      </c>
      <c r="P51" s="31">
        <v>832</v>
      </c>
      <c r="Q51" s="31">
        <v>0</v>
      </c>
      <c r="R51" s="31">
        <v>4</v>
      </c>
      <c r="S51" s="31">
        <f t="shared" si="9"/>
        <v>179013</v>
      </c>
      <c r="T51" s="31">
        <f t="shared" si="2"/>
        <v>894461</v>
      </c>
      <c r="U51" s="31">
        <f t="shared" si="3"/>
        <v>32226</v>
      </c>
      <c r="V51" s="31">
        <f t="shared" si="4"/>
        <v>832</v>
      </c>
      <c r="W51" s="31">
        <f t="shared" si="5"/>
        <v>0</v>
      </c>
      <c r="X51" s="31">
        <f t="shared" si="6"/>
        <v>4</v>
      </c>
      <c r="Y51" s="31">
        <f t="shared" si="7"/>
        <v>925859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>
        <f t="shared" si="8"/>
        <v>925859</v>
      </c>
    </row>
    <row r="52" spans="1:44" ht="32.25" customHeight="1">
      <c r="A52" s="27" t="s">
        <v>51</v>
      </c>
      <c r="B52" s="31">
        <v>620000</v>
      </c>
      <c r="C52" s="31">
        <v>180000</v>
      </c>
      <c r="D52" s="31">
        <v>150000</v>
      </c>
      <c r="E52" s="31">
        <v>0</v>
      </c>
      <c r="F52" s="31">
        <v>0</v>
      </c>
      <c r="G52" s="31">
        <f t="shared" si="0"/>
        <v>650000</v>
      </c>
      <c r="H52" s="31">
        <v>40000</v>
      </c>
      <c r="I52" s="31">
        <v>0</v>
      </c>
      <c r="J52" s="31">
        <v>0</v>
      </c>
      <c r="K52" s="31">
        <v>0</v>
      </c>
      <c r="L52" s="31">
        <v>0</v>
      </c>
      <c r="M52" s="31">
        <f t="shared" si="1"/>
        <v>40000</v>
      </c>
      <c r="N52" s="31">
        <v>690058</v>
      </c>
      <c r="O52" s="31">
        <v>32</v>
      </c>
      <c r="P52" s="31">
        <v>20</v>
      </c>
      <c r="Q52" s="31">
        <v>0</v>
      </c>
      <c r="R52" s="31">
        <v>0</v>
      </c>
      <c r="S52" s="31">
        <f t="shared" si="9"/>
        <v>690070</v>
      </c>
      <c r="T52" s="31">
        <f t="shared" si="2"/>
        <v>1350058</v>
      </c>
      <c r="U52" s="31">
        <f t="shared" si="3"/>
        <v>180032</v>
      </c>
      <c r="V52" s="31">
        <f t="shared" si="4"/>
        <v>150020</v>
      </c>
      <c r="W52" s="31">
        <f t="shared" si="5"/>
        <v>0</v>
      </c>
      <c r="X52" s="31">
        <f t="shared" si="6"/>
        <v>0</v>
      </c>
      <c r="Y52" s="31">
        <f t="shared" si="7"/>
        <v>1380070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>
        <f t="shared" si="8"/>
        <v>1380070</v>
      </c>
    </row>
    <row r="53" spans="1:44" ht="32.25" customHeight="1">
      <c r="A53" s="28" t="s">
        <v>52</v>
      </c>
      <c r="B53" s="33">
        <v>896004</v>
      </c>
      <c r="C53" s="33">
        <v>59336</v>
      </c>
      <c r="D53" s="33">
        <v>2810</v>
      </c>
      <c r="E53" s="33">
        <v>0</v>
      </c>
      <c r="F53" s="33">
        <v>0</v>
      </c>
      <c r="G53" s="33">
        <f t="shared" si="0"/>
        <v>952530</v>
      </c>
      <c r="H53" s="33">
        <v>200310</v>
      </c>
      <c r="I53" s="33">
        <v>0</v>
      </c>
      <c r="J53" s="33">
        <v>0</v>
      </c>
      <c r="K53" s="33">
        <v>0</v>
      </c>
      <c r="L53" s="33">
        <v>0</v>
      </c>
      <c r="M53" s="33">
        <f t="shared" si="1"/>
        <v>200310</v>
      </c>
      <c r="N53" s="33">
        <v>816747</v>
      </c>
      <c r="O53" s="33">
        <v>109153</v>
      </c>
      <c r="P53" s="33">
        <v>41680</v>
      </c>
      <c r="Q53" s="33">
        <v>0</v>
      </c>
      <c r="R53" s="33">
        <v>0</v>
      </c>
      <c r="S53" s="33">
        <f t="shared" si="9"/>
        <v>884220</v>
      </c>
      <c r="T53" s="33">
        <f t="shared" si="2"/>
        <v>1913061</v>
      </c>
      <c r="U53" s="33">
        <f t="shared" si="3"/>
        <v>168489</v>
      </c>
      <c r="V53" s="33">
        <f t="shared" si="4"/>
        <v>44490</v>
      </c>
      <c r="W53" s="33">
        <f t="shared" si="5"/>
        <v>0</v>
      </c>
      <c r="X53" s="33">
        <f t="shared" si="6"/>
        <v>0</v>
      </c>
      <c r="Y53" s="33">
        <f t="shared" si="7"/>
        <v>2037060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>
        <f t="shared" si="8"/>
        <v>2037060</v>
      </c>
    </row>
    <row r="54" spans="1:44" ht="32.25" customHeight="1">
      <c r="A54" s="27" t="s">
        <v>53</v>
      </c>
      <c r="B54" s="31">
        <v>805559</v>
      </c>
      <c r="C54" s="31">
        <v>3202</v>
      </c>
      <c r="D54" s="31">
        <v>226654</v>
      </c>
      <c r="E54" s="31">
        <v>105000</v>
      </c>
      <c r="F54" s="31">
        <v>0</v>
      </c>
      <c r="G54" s="31">
        <f t="shared" si="0"/>
        <v>687107</v>
      </c>
      <c r="H54" s="31">
        <v>7863</v>
      </c>
      <c r="I54" s="31">
        <v>27</v>
      </c>
      <c r="J54" s="31">
        <v>0</v>
      </c>
      <c r="K54" s="31">
        <v>0</v>
      </c>
      <c r="L54" s="31">
        <v>0</v>
      </c>
      <c r="M54" s="31">
        <f t="shared" si="1"/>
        <v>7890</v>
      </c>
      <c r="N54" s="31">
        <v>1459859</v>
      </c>
      <c r="O54" s="31">
        <v>4609</v>
      </c>
      <c r="P54" s="31">
        <v>59416</v>
      </c>
      <c r="Q54" s="31">
        <v>0</v>
      </c>
      <c r="R54" s="31">
        <v>0</v>
      </c>
      <c r="S54" s="31">
        <f t="shared" si="9"/>
        <v>1405052</v>
      </c>
      <c r="T54" s="31">
        <f t="shared" si="2"/>
        <v>2273281</v>
      </c>
      <c r="U54" s="31">
        <f t="shared" si="3"/>
        <v>7838</v>
      </c>
      <c r="V54" s="31">
        <f t="shared" si="4"/>
        <v>286070</v>
      </c>
      <c r="W54" s="31">
        <f t="shared" si="5"/>
        <v>105000</v>
      </c>
      <c r="X54" s="31">
        <f t="shared" si="6"/>
        <v>0</v>
      </c>
      <c r="Y54" s="31">
        <f t="shared" si="7"/>
        <v>2100049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>
        <f t="shared" si="8"/>
        <v>2100049</v>
      </c>
    </row>
    <row r="55" spans="1:44" ht="32.25" customHeight="1">
      <c r="A55" s="27" t="s">
        <v>54</v>
      </c>
      <c r="B55" s="31">
        <v>619199</v>
      </c>
      <c r="C55" s="31">
        <v>147196</v>
      </c>
      <c r="D55" s="31">
        <v>100000</v>
      </c>
      <c r="E55" s="31">
        <v>0</v>
      </c>
      <c r="F55" s="31">
        <v>0</v>
      </c>
      <c r="G55" s="31">
        <f t="shared" si="0"/>
        <v>666395</v>
      </c>
      <c r="H55" s="31">
        <v>126439</v>
      </c>
      <c r="I55" s="31">
        <v>30118</v>
      </c>
      <c r="J55" s="31">
        <v>0</v>
      </c>
      <c r="K55" s="31">
        <v>0</v>
      </c>
      <c r="L55" s="31">
        <v>0</v>
      </c>
      <c r="M55" s="31">
        <f t="shared" si="1"/>
        <v>156557</v>
      </c>
      <c r="N55" s="31">
        <v>1614725</v>
      </c>
      <c r="O55" s="31">
        <v>52212</v>
      </c>
      <c r="P55" s="31">
        <v>5140</v>
      </c>
      <c r="Q55" s="31">
        <v>0</v>
      </c>
      <c r="R55" s="31">
        <v>20</v>
      </c>
      <c r="S55" s="31">
        <f t="shared" si="9"/>
        <v>1661817</v>
      </c>
      <c r="T55" s="31">
        <f t="shared" si="2"/>
        <v>2360363</v>
      </c>
      <c r="U55" s="31">
        <f t="shared" si="3"/>
        <v>229526</v>
      </c>
      <c r="V55" s="31">
        <f t="shared" si="4"/>
        <v>105140</v>
      </c>
      <c r="W55" s="31">
        <f t="shared" si="5"/>
        <v>0</v>
      </c>
      <c r="X55" s="31">
        <f t="shared" si="6"/>
        <v>20</v>
      </c>
      <c r="Y55" s="31">
        <f t="shared" si="7"/>
        <v>2484769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>
        <f t="shared" si="8"/>
        <v>2484769</v>
      </c>
    </row>
    <row r="56" spans="1:44" ht="32.25" customHeight="1">
      <c r="A56" s="27" t="s">
        <v>55</v>
      </c>
      <c r="B56" s="31">
        <v>1003376</v>
      </c>
      <c r="C56" s="31">
        <v>34799</v>
      </c>
      <c r="D56" s="31">
        <v>0</v>
      </c>
      <c r="E56" s="31">
        <v>90000</v>
      </c>
      <c r="F56" s="31">
        <v>0</v>
      </c>
      <c r="G56" s="31">
        <f t="shared" si="0"/>
        <v>1128175</v>
      </c>
      <c r="H56" s="31">
        <v>5269</v>
      </c>
      <c r="I56" s="31">
        <v>18</v>
      </c>
      <c r="J56" s="31">
        <v>0</v>
      </c>
      <c r="K56" s="31">
        <v>0</v>
      </c>
      <c r="L56" s="31">
        <v>0</v>
      </c>
      <c r="M56" s="31">
        <f t="shared" si="1"/>
        <v>5287</v>
      </c>
      <c r="N56" s="31">
        <v>712093</v>
      </c>
      <c r="O56" s="31">
        <v>13002</v>
      </c>
      <c r="P56" s="31">
        <v>16268</v>
      </c>
      <c r="Q56" s="31">
        <v>0</v>
      </c>
      <c r="R56" s="31">
        <v>0</v>
      </c>
      <c r="S56" s="31">
        <f t="shared" si="9"/>
        <v>708827</v>
      </c>
      <c r="T56" s="31">
        <f t="shared" si="2"/>
        <v>1720738</v>
      </c>
      <c r="U56" s="31">
        <f t="shared" si="3"/>
        <v>47819</v>
      </c>
      <c r="V56" s="31">
        <f t="shared" si="4"/>
        <v>16268</v>
      </c>
      <c r="W56" s="31">
        <f t="shared" si="5"/>
        <v>90000</v>
      </c>
      <c r="X56" s="31">
        <f t="shared" si="6"/>
        <v>0</v>
      </c>
      <c r="Y56" s="31">
        <f t="shared" si="7"/>
        <v>1842289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>
        <f t="shared" si="8"/>
        <v>1842289</v>
      </c>
    </row>
    <row r="57" spans="1:44" ht="32.25" customHeight="1">
      <c r="A57" s="27" t="s">
        <v>56</v>
      </c>
      <c r="B57" s="31">
        <v>915320</v>
      </c>
      <c r="C57" s="31">
        <v>152131</v>
      </c>
      <c r="D57" s="31">
        <v>115000</v>
      </c>
      <c r="E57" s="31">
        <v>150000</v>
      </c>
      <c r="F57" s="31">
        <v>0</v>
      </c>
      <c r="G57" s="31">
        <f t="shared" si="0"/>
        <v>1102451</v>
      </c>
      <c r="H57" s="31">
        <v>101878</v>
      </c>
      <c r="I57" s="31">
        <v>178</v>
      </c>
      <c r="J57" s="31">
        <v>0</v>
      </c>
      <c r="K57" s="31">
        <v>0</v>
      </c>
      <c r="L57" s="31">
        <v>-1</v>
      </c>
      <c r="M57" s="31">
        <f t="shared" si="1"/>
        <v>102055</v>
      </c>
      <c r="N57" s="31">
        <v>1158500</v>
      </c>
      <c r="O57" s="31">
        <v>208244</v>
      </c>
      <c r="P57" s="31">
        <v>65770</v>
      </c>
      <c r="Q57" s="31">
        <v>0</v>
      </c>
      <c r="R57" s="31">
        <v>1</v>
      </c>
      <c r="S57" s="31">
        <f t="shared" si="9"/>
        <v>1300975</v>
      </c>
      <c r="T57" s="31">
        <f t="shared" si="2"/>
        <v>2175698</v>
      </c>
      <c r="U57" s="31">
        <f t="shared" si="3"/>
        <v>360553</v>
      </c>
      <c r="V57" s="31">
        <f t="shared" si="4"/>
        <v>180770</v>
      </c>
      <c r="W57" s="31">
        <f t="shared" si="5"/>
        <v>150000</v>
      </c>
      <c r="X57" s="31">
        <f t="shared" si="6"/>
        <v>0</v>
      </c>
      <c r="Y57" s="31">
        <f t="shared" si="7"/>
        <v>2505481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>
        <f t="shared" si="8"/>
        <v>2505481</v>
      </c>
    </row>
    <row r="58" spans="1:44" ht="32.25" customHeight="1">
      <c r="A58" s="28" t="s">
        <v>57</v>
      </c>
      <c r="B58" s="33">
        <v>1525890</v>
      </c>
      <c r="C58" s="33">
        <v>2892</v>
      </c>
      <c r="D58" s="33">
        <v>94510</v>
      </c>
      <c r="E58" s="33">
        <v>110000</v>
      </c>
      <c r="F58" s="33">
        <v>0</v>
      </c>
      <c r="G58" s="33">
        <f t="shared" si="0"/>
        <v>1544272</v>
      </c>
      <c r="H58" s="33">
        <v>418091</v>
      </c>
      <c r="I58" s="33">
        <v>608</v>
      </c>
      <c r="J58" s="33">
        <v>46777</v>
      </c>
      <c r="K58" s="33">
        <v>0</v>
      </c>
      <c r="L58" s="33">
        <v>0</v>
      </c>
      <c r="M58" s="33">
        <f t="shared" si="1"/>
        <v>371922</v>
      </c>
      <c r="N58" s="33">
        <v>3513002</v>
      </c>
      <c r="O58" s="33">
        <v>207705</v>
      </c>
      <c r="P58" s="33">
        <v>634001</v>
      </c>
      <c r="Q58" s="33">
        <v>0</v>
      </c>
      <c r="R58" s="33">
        <v>0</v>
      </c>
      <c r="S58" s="33">
        <f t="shared" si="9"/>
        <v>3086706</v>
      </c>
      <c r="T58" s="33">
        <f t="shared" si="2"/>
        <v>5456983</v>
      </c>
      <c r="U58" s="33">
        <f t="shared" si="3"/>
        <v>211205</v>
      </c>
      <c r="V58" s="33">
        <f t="shared" si="4"/>
        <v>775288</v>
      </c>
      <c r="W58" s="33">
        <f t="shared" si="5"/>
        <v>110000</v>
      </c>
      <c r="X58" s="33">
        <f t="shared" si="6"/>
        <v>0</v>
      </c>
      <c r="Y58" s="33">
        <f t="shared" si="7"/>
        <v>5002900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>
        <f t="shared" si="8"/>
        <v>5002900</v>
      </c>
    </row>
    <row r="59" spans="1:44" ht="32.25" customHeight="1">
      <c r="A59" s="27" t="s">
        <v>58</v>
      </c>
      <c r="B59" s="31">
        <v>777208</v>
      </c>
      <c r="C59" s="31">
        <v>0</v>
      </c>
      <c r="D59" s="31">
        <v>0</v>
      </c>
      <c r="E59" s="31">
        <v>50000</v>
      </c>
      <c r="F59" s="31">
        <v>0</v>
      </c>
      <c r="G59" s="31">
        <f t="shared" si="0"/>
        <v>827208</v>
      </c>
      <c r="H59" s="31">
        <v>46952</v>
      </c>
      <c r="I59" s="31">
        <v>0</v>
      </c>
      <c r="J59" s="31">
        <v>37871</v>
      </c>
      <c r="K59" s="31">
        <v>0</v>
      </c>
      <c r="L59" s="31">
        <v>0</v>
      </c>
      <c r="M59" s="31">
        <f t="shared" si="1"/>
        <v>9081</v>
      </c>
      <c r="N59" s="31">
        <v>926785</v>
      </c>
      <c r="O59" s="31">
        <v>8955</v>
      </c>
      <c r="P59" s="31">
        <v>1664</v>
      </c>
      <c r="Q59" s="31">
        <v>0</v>
      </c>
      <c r="R59" s="31">
        <v>115669</v>
      </c>
      <c r="S59" s="31">
        <f t="shared" si="9"/>
        <v>1049745</v>
      </c>
      <c r="T59" s="31">
        <f t="shared" si="2"/>
        <v>1750945</v>
      </c>
      <c r="U59" s="31">
        <f t="shared" si="3"/>
        <v>8955</v>
      </c>
      <c r="V59" s="31">
        <f t="shared" si="4"/>
        <v>39535</v>
      </c>
      <c r="W59" s="31">
        <f t="shared" si="5"/>
        <v>50000</v>
      </c>
      <c r="X59" s="31">
        <f t="shared" si="6"/>
        <v>115669</v>
      </c>
      <c r="Y59" s="31">
        <f t="shared" si="7"/>
        <v>1886034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>
        <f t="shared" si="8"/>
        <v>1886034</v>
      </c>
    </row>
    <row r="60" spans="1:44" ht="32.25" customHeight="1">
      <c r="A60" s="27" t="s">
        <v>59</v>
      </c>
      <c r="B60" s="31">
        <v>4067663</v>
      </c>
      <c r="C60" s="31">
        <v>252912</v>
      </c>
      <c r="D60" s="31">
        <v>0</v>
      </c>
      <c r="E60" s="31">
        <v>78000</v>
      </c>
      <c r="F60" s="31">
        <v>-1</v>
      </c>
      <c r="G60" s="31">
        <f t="shared" si="0"/>
        <v>4398574</v>
      </c>
      <c r="H60" s="31">
        <v>23380</v>
      </c>
      <c r="I60" s="31">
        <v>70</v>
      </c>
      <c r="J60" s="31">
        <v>0</v>
      </c>
      <c r="K60" s="31">
        <v>0</v>
      </c>
      <c r="L60" s="31">
        <v>0</v>
      </c>
      <c r="M60" s="31">
        <f t="shared" si="1"/>
        <v>23450</v>
      </c>
      <c r="N60" s="31">
        <v>5136896</v>
      </c>
      <c r="O60" s="31">
        <v>683762</v>
      </c>
      <c r="P60" s="31">
        <v>1718777</v>
      </c>
      <c r="Q60" s="31">
        <v>0</v>
      </c>
      <c r="R60" s="31">
        <v>-1</v>
      </c>
      <c r="S60" s="31">
        <f t="shared" si="9"/>
        <v>4101880</v>
      </c>
      <c r="T60" s="31">
        <f t="shared" si="2"/>
        <v>9227939</v>
      </c>
      <c r="U60" s="31">
        <f t="shared" si="3"/>
        <v>936744</v>
      </c>
      <c r="V60" s="31">
        <f t="shared" si="4"/>
        <v>1718777</v>
      </c>
      <c r="W60" s="31">
        <f t="shared" si="5"/>
        <v>78000</v>
      </c>
      <c r="X60" s="31">
        <f t="shared" si="6"/>
        <v>-2</v>
      </c>
      <c r="Y60" s="31">
        <f t="shared" si="7"/>
        <v>8523904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>
        <f t="shared" si="8"/>
        <v>8523904</v>
      </c>
    </row>
    <row r="61" spans="1:44" ht="32.25" customHeight="1">
      <c r="A61" s="27" t="s">
        <v>60</v>
      </c>
      <c r="B61" s="31">
        <v>77028</v>
      </c>
      <c r="C61" s="31">
        <v>61453</v>
      </c>
      <c r="D61" s="31">
        <v>88447</v>
      </c>
      <c r="E61" s="31">
        <v>0</v>
      </c>
      <c r="F61" s="31">
        <v>0</v>
      </c>
      <c r="G61" s="31">
        <f t="shared" si="0"/>
        <v>50034</v>
      </c>
      <c r="H61" s="31">
        <v>665</v>
      </c>
      <c r="I61" s="31">
        <v>0</v>
      </c>
      <c r="J61" s="31">
        <v>0</v>
      </c>
      <c r="K61" s="31">
        <v>0</v>
      </c>
      <c r="L61" s="31">
        <v>0</v>
      </c>
      <c r="M61" s="31">
        <f t="shared" si="1"/>
        <v>665</v>
      </c>
      <c r="N61" s="31">
        <v>587131</v>
      </c>
      <c r="O61" s="31">
        <v>885151</v>
      </c>
      <c r="P61" s="31">
        <v>168041</v>
      </c>
      <c r="Q61" s="31">
        <v>0</v>
      </c>
      <c r="R61" s="31">
        <v>0</v>
      </c>
      <c r="S61" s="31">
        <f t="shared" si="9"/>
        <v>1304241</v>
      </c>
      <c r="T61" s="31">
        <f t="shared" si="2"/>
        <v>664824</v>
      </c>
      <c r="U61" s="31">
        <f t="shared" si="3"/>
        <v>946604</v>
      </c>
      <c r="V61" s="31">
        <f t="shared" si="4"/>
        <v>256488</v>
      </c>
      <c r="W61" s="31">
        <f t="shared" si="5"/>
        <v>0</v>
      </c>
      <c r="X61" s="31">
        <f t="shared" si="6"/>
        <v>0</v>
      </c>
      <c r="Y61" s="31">
        <f t="shared" si="7"/>
        <v>1354940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>
        <f t="shared" si="8"/>
        <v>1354940</v>
      </c>
    </row>
    <row r="62" spans="1:44" ht="32.25" customHeight="1">
      <c r="A62" s="27" t="s">
        <v>61</v>
      </c>
      <c r="B62" s="31">
        <v>755969</v>
      </c>
      <c r="C62" s="31">
        <v>200000</v>
      </c>
      <c r="D62" s="31">
        <v>220000</v>
      </c>
      <c r="E62" s="31">
        <v>0</v>
      </c>
      <c r="F62" s="31">
        <v>0</v>
      </c>
      <c r="G62" s="31">
        <f t="shared" si="0"/>
        <v>735969</v>
      </c>
      <c r="H62" s="31">
        <v>132121</v>
      </c>
      <c r="I62" s="31">
        <v>454</v>
      </c>
      <c r="J62" s="31">
        <v>39957</v>
      </c>
      <c r="K62" s="31">
        <v>0</v>
      </c>
      <c r="L62" s="31">
        <v>0</v>
      </c>
      <c r="M62" s="31">
        <f t="shared" si="1"/>
        <v>92618</v>
      </c>
      <c r="N62" s="31">
        <v>874205</v>
      </c>
      <c r="O62" s="31">
        <v>1982</v>
      </c>
      <c r="P62" s="31">
        <v>81533</v>
      </c>
      <c r="Q62" s="31">
        <v>0</v>
      </c>
      <c r="R62" s="31">
        <v>0</v>
      </c>
      <c r="S62" s="31">
        <f t="shared" si="9"/>
        <v>794654</v>
      </c>
      <c r="T62" s="31">
        <f t="shared" si="2"/>
        <v>1762295</v>
      </c>
      <c r="U62" s="31">
        <f t="shared" si="3"/>
        <v>202436</v>
      </c>
      <c r="V62" s="31">
        <f t="shared" si="4"/>
        <v>341490</v>
      </c>
      <c r="W62" s="31">
        <f t="shared" si="5"/>
        <v>0</v>
      </c>
      <c r="X62" s="31">
        <f t="shared" si="6"/>
        <v>0</v>
      </c>
      <c r="Y62" s="31">
        <f t="shared" si="7"/>
        <v>1623241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>
        <f t="shared" si="8"/>
        <v>1623241</v>
      </c>
    </row>
    <row r="63" spans="1:44" ht="32.25" customHeight="1">
      <c r="A63" s="28" t="s">
        <v>62</v>
      </c>
      <c r="B63" s="33">
        <v>480700</v>
      </c>
      <c r="C63" s="33">
        <v>992</v>
      </c>
      <c r="D63" s="33">
        <v>40000</v>
      </c>
      <c r="E63" s="33">
        <v>45000</v>
      </c>
      <c r="F63" s="33">
        <v>-1</v>
      </c>
      <c r="G63" s="33">
        <f t="shared" si="0"/>
        <v>486691</v>
      </c>
      <c r="H63" s="33">
        <v>9084</v>
      </c>
      <c r="I63" s="33">
        <v>35013</v>
      </c>
      <c r="J63" s="33">
        <v>0</v>
      </c>
      <c r="K63" s="33">
        <v>0</v>
      </c>
      <c r="L63" s="33">
        <v>1</v>
      </c>
      <c r="M63" s="33">
        <f t="shared" si="1"/>
        <v>44098</v>
      </c>
      <c r="N63" s="33">
        <v>326245</v>
      </c>
      <c r="O63" s="33">
        <v>22197</v>
      </c>
      <c r="P63" s="33">
        <v>6209</v>
      </c>
      <c r="Q63" s="33">
        <v>0</v>
      </c>
      <c r="R63" s="33">
        <v>-1</v>
      </c>
      <c r="S63" s="33">
        <f t="shared" si="9"/>
        <v>342232</v>
      </c>
      <c r="T63" s="33">
        <f t="shared" si="2"/>
        <v>816029</v>
      </c>
      <c r="U63" s="33">
        <f t="shared" si="3"/>
        <v>58202</v>
      </c>
      <c r="V63" s="33">
        <f t="shared" si="4"/>
        <v>46209</v>
      </c>
      <c r="W63" s="33">
        <f t="shared" si="5"/>
        <v>45000</v>
      </c>
      <c r="X63" s="33">
        <f t="shared" si="6"/>
        <v>-1</v>
      </c>
      <c r="Y63" s="33">
        <f t="shared" si="7"/>
        <v>873021</v>
      </c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>
        <f t="shared" si="8"/>
        <v>873021</v>
      </c>
    </row>
    <row r="64" spans="1:44" ht="32.25" customHeight="1">
      <c r="A64" s="27" t="s">
        <v>63</v>
      </c>
      <c r="B64" s="31">
        <v>1779584</v>
      </c>
      <c r="C64" s="31">
        <v>123427</v>
      </c>
      <c r="D64" s="31">
        <v>0</v>
      </c>
      <c r="E64" s="31">
        <v>0</v>
      </c>
      <c r="F64" s="31">
        <v>0</v>
      </c>
      <c r="G64" s="31">
        <f t="shared" si="0"/>
        <v>1903011</v>
      </c>
      <c r="H64" s="31">
        <v>52802</v>
      </c>
      <c r="I64" s="31">
        <v>110</v>
      </c>
      <c r="J64" s="31">
        <v>0</v>
      </c>
      <c r="K64" s="31">
        <v>0</v>
      </c>
      <c r="L64" s="31">
        <v>0</v>
      </c>
      <c r="M64" s="31">
        <f t="shared" si="1"/>
        <v>52912</v>
      </c>
      <c r="N64" s="31">
        <v>1532421</v>
      </c>
      <c r="O64" s="31">
        <v>7332</v>
      </c>
      <c r="P64" s="31">
        <v>163442</v>
      </c>
      <c r="Q64" s="31">
        <v>0</v>
      </c>
      <c r="R64" s="31">
        <v>0</v>
      </c>
      <c r="S64" s="31">
        <f t="shared" si="9"/>
        <v>1376311</v>
      </c>
      <c r="T64" s="31">
        <f t="shared" si="2"/>
        <v>3364807</v>
      </c>
      <c r="U64" s="31">
        <f t="shared" si="3"/>
        <v>130869</v>
      </c>
      <c r="V64" s="31">
        <f t="shared" si="4"/>
        <v>163442</v>
      </c>
      <c r="W64" s="31">
        <f t="shared" si="5"/>
        <v>0</v>
      </c>
      <c r="X64" s="31">
        <f t="shared" si="6"/>
        <v>0</v>
      </c>
      <c r="Y64" s="31">
        <f t="shared" si="7"/>
        <v>3332234</v>
      </c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>
        <f t="shared" si="8"/>
        <v>3332234</v>
      </c>
    </row>
    <row r="65" spans="1:44" ht="32.25" customHeight="1" thickBot="1">
      <c r="A65" s="27" t="s">
        <v>70</v>
      </c>
      <c r="B65" s="31">
        <v>841385</v>
      </c>
      <c r="C65" s="31">
        <v>1187</v>
      </c>
      <c r="D65" s="31">
        <v>150000</v>
      </c>
      <c r="E65" s="31">
        <v>113000</v>
      </c>
      <c r="F65" s="31">
        <v>0</v>
      </c>
      <c r="G65" s="31">
        <f t="shared" si="0"/>
        <v>805572</v>
      </c>
      <c r="H65" s="31">
        <v>356373</v>
      </c>
      <c r="I65" s="31">
        <v>499</v>
      </c>
      <c r="J65" s="31">
        <v>44307</v>
      </c>
      <c r="K65" s="31">
        <v>0</v>
      </c>
      <c r="L65" s="31">
        <v>0</v>
      </c>
      <c r="M65" s="31">
        <f t="shared" si="1"/>
        <v>312565</v>
      </c>
      <c r="N65" s="31">
        <v>560136</v>
      </c>
      <c r="O65" s="31">
        <v>83462</v>
      </c>
      <c r="P65" s="31">
        <v>85290</v>
      </c>
      <c r="Q65" s="31">
        <v>0</v>
      </c>
      <c r="R65" s="31">
        <v>-2</v>
      </c>
      <c r="S65" s="31">
        <f t="shared" si="9"/>
        <v>558306</v>
      </c>
      <c r="T65" s="31">
        <f t="shared" si="2"/>
        <v>1757894</v>
      </c>
      <c r="U65" s="31">
        <f t="shared" si="3"/>
        <v>85148</v>
      </c>
      <c r="V65" s="31">
        <f t="shared" si="4"/>
        <v>279597</v>
      </c>
      <c r="W65" s="31">
        <f t="shared" si="5"/>
        <v>113000</v>
      </c>
      <c r="X65" s="31">
        <f t="shared" si="6"/>
        <v>-2</v>
      </c>
      <c r="Y65" s="31">
        <f t="shared" si="7"/>
        <v>1676443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>
        <f t="shared" si="8"/>
        <v>1676443</v>
      </c>
    </row>
    <row r="66" spans="1:25" ht="32.25" customHeight="1" thickBot="1" thickTop="1">
      <c r="A66" s="40" t="s">
        <v>64</v>
      </c>
      <c r="B66" s="41">
        <f aca="true" t="shared" si="11" ref="B66:X66">SUM(B19:B65)</f>
        <v>31770078</v>
      </c>
      <c r="C66" s="41">
        <f>SUM(C19:C65)</f>
        <v>3198188</v>
      </c>
      <c r="D66" s="41">
        <f t="shared" si="11"/>
        <v>3580446</v>
      </c>
      <c r="E66" s="41">
        <f t="shared" si="11"/>
        <v>1537722</v>
      </c>
      <c r="F66" s="41">
        <f t="shared" si="11"/>
        <v>5893</v>
      </c>
      <c r="G66" s="41">
        <f>SUM(G19:G65)</f>
        <v>32931435</v>
      </c>
      <c r="H66" s="41">
        <f t="shared" si="11"/>
        <v>5646391</v>
      </c>
      <c r="I66" s="41">
        <f t="shared" si="11"/>
        <v>784510</v>
      </c>
      <c r="J66" s="41">
        <f t="shared" si="11"/>
        <v>714132</v>
      </c>
      <c r="K66" s="41">
        <f t="shared" si="11"/>
        <v>20000</v>
      </c>
      <c r="L66" s="41">
        <f t="shared" si="11"/>
        <v>197</v>
      </c>
      <c r="M66" s="41">
        <f t="shared" si="11"/>
        <v>5736966</v>
      </c>
      <c r="N66" s="41">
        <f t="shared" si="11"/>
        <v>40611270</v>
      </c>
      <c r="O66" s="41">
        <f t="shared" si="11"/>
        <v>4202755</v>
      </c>
      <c r="P66" s="41">
        <f t="shared" si="11"/>
        <v>4898048</v>
      </c>
      <c r="Q66" s="41">
        <f t="shared" si="11"/>
        <v>0</v>
      </c>
      <c r="R66" s="41">
        <f t="shared" si="11"/>
        <v>118606</v>
      </c>
      <c r="S66" s="41">
        <f t="shared" si="11"/>
        <v>40034583</v>
      </c>
      <c r="T66" s="41">
        <f t="shared" si="11"/>
        <v>78027739</v>
      </c>
      <c r="U66" s="41">
        <f t="shared" si="11"/>
        <v>8185453</v>
      </c>
      <c r="V66" s="41">
        <f t="shared" si="11"/>
        <v>9192626</v>
      </c>
      <c r="W66" s="41">
        <f t="shared" si="11"/>
        <v>1557722</v>
      </c>
      <c r="X66" s="41">
        <f t="shared" si="11"/>
        <v>124696</v>
      </c>
      <c r="Y66" s="41">
        <f>SUM(Y19:Y65)</f>
        <v>78702984</v>
      </c>
    </row>
    <row r="67" spans="1:25" ht="32.25" customHeight="1" thickTop="1">
      <c r="A67" s="3" t="s">
        <v>65</v>
      </c>
      <c r="B67" s="36">
        <f aca="true" t="shared" si="12" ref="B67:Y67">SUM(B66,B18)</f>
        <v>63157413</v>
      </c>
      <c r="C67" s="36">
        <f t="shared" si="12"/>
        <v>10938074</v>
      </c>
      <c r="D67" s="36">
        <f t="shared" si="12"/>
        <v>16246664</v>
      </c>
      <c r="E67" s="36">
        <f t="shared" si="12"/>
        <v>2547722</v>
      </c>
      <c r="F67" s="36">
        <f t="shared" si="12"/>
        <v>5893</v>
      </c>
      <c r="G67" s="36">
        <f t="shared" si="12"/>
        <v>60402438</v>
      </c>
      <c r="H67" s="36">
        <f t="shared" si="12"/>
        <v>12669160</v>
      </c>
      <c r="I67" s="36">
        <f t="shared" si="12"/>
        <v>2106081</v>
      </c>
      <c r="J67" s="36">
        <f t="shared" si="12"/>
        <v>3028533</v>
      </c>
      <c r="K67" s="36">
        <f t="shared" si="12"/>
        <v>20000</v>
      </c>
      <c r="L67" s="36">
        <f t="shared" si="12"/>
        <v>196</v>
      </c>
      <c r="M67" s="36">
        <f t="shared" si="12"/>
        <v>11766904</v>
      </c>
      <c r="N67" s="36">
        <f t="shared" si="12"/>
        <v>100159641</v>
      </c>
      <c r="O67" s="36">
        <f t="shared" si="12"/>
        <v>8147761</v>
      </c>
      <c r="P67" s="36">
        <f t="shared" si="12"/>
        <v>10249747</v>
      </c>
      <c r="Q67" s="36">
        <f t="shared" si="12"/>
        <v>0</v>
      </c>
      <c r="R67" s="36">
        <f t="shared" si="12"/>
        <v>-78307</v>
      </c>
      <c r="S67" s="36">
        <f t="shared" si="12"/>
        <v>97979348</v>
      </c>
      <c r="T67" s="36">
        <f t="shared" si="12"/>
        <v>175986214</v>
      </c>
      <c r="U67" s="36">
        <f t="shared" si="12"/>
        <v>21191916</v>
      </c>
      <c r="V67" s="36">
        <f t="shared" si="12"/>
        <v>29524944</v>
      </c>
      <c r="W67" s="36">
        <f t="shared" si="12"/>
        <v>2567722</v>
      </c>
      <c r="X67" s="36">
        <f t="shared" si="12"/>
        <v>-72218</v>
      </c>
      <c r="Y67" s="36">
        <f t="shared" si="12"/>
        <v>170148690</v>
      </c>
    </row>
    <row r="68" spans="1:25" s="43" customFormat="1" ht="30.75" customHeight="1" hidden="1">
      <c r="A68" s="42" t="s">
        <v>81</v>
      </c>
      <c r="B68" s="42">
        <v>29</v>
      </c>
      <c r="C68" s="42">
        <v>29</v>
      </c>
      <c r="D68" s="42">
        <v>29</v>
      </c>
      <c r="E68" s="42">
        <v>29</v>
      </c>
      <c r="F68" s="42">
        <v>29</v>
      </c>
      <c r="G68" s="42"/>
      <c r="H68" s="42">
        <v>29</v>
      </c>
      <c r="I68" s="42">
        <v>29</v>
      </c>
      <c r="J68" s="42">
        <v>29</v>
      </c>
      <c r="K68" s="42">
        <v>29</v>
      </c>
      <c r="L68" s="42">
        <v>29</v>
      </c>
      <c r="M68" s="42"/>
      <c r="N68" s="42">
        <v>29</v>
      </c>
      <c r="O68" s="42">
        <v>29</v>
      </c>
      <c r="P68" s="42">
        <v>29</v>
      </c>
      <c r="Q68" s="42">
        <v>29</v>
      </c>
      <c r="R68" s="42">
        <v>29</v>
      </c>
      <c r="S68" s="42"/>
      <c r="T68" s="42"/>
      <c r="U68" s="42"/>
      <c r="V68" s="42"/>
      <c r="W68" s="42"/>
      <c r="X68" s="42"/>
      <c r="Y68" s="42"/>
    </row>
    <row r="69" spans="1:18" s="43" customFormat="1" ht="30.75" customHeight="1" hidden="1">
      <c r="A69" s="43" t="s">
        <v>82</v>
      </c>
      <c r="B69" s="43">
        <v>1</v>
      </c>
      <c r="C69" s="43">
        <v>2</v>
      </c>
      <c r="D69" s="43">
        <v>3</v>
      </c>
      <c r="E69" s="43">
        <v>4</v>
      </c>
      <c r="F69" s="43">
        <v>5</v>
      </c>
      <c r="H69" s="43">
        <v>1</v>
      </c>
      <c r="I69" s="43">
        <v>2</v>
      </c>
      <c r="J69" s="43">
        <v>3</v>
      </c>
      <c r="K69" s="43">
        <v>4</v>
      </c>
      <c r="L69" s="43">
        <v>5</v>
      </c>
      <c r="N69" s="43">
        <v>1</v>
      </c>
      <c r="O69" s="43">
        <v>2</v>
      </c>
      <c r="P69" s="43">
        <v>3</v>
      </c>
      <c r="Q69" s="43">
        <v>4</v>
      </c>
      <c r="R69" s="43">
        <v>5</v>
      </c>
    </row>
    <row r="70" spans="1:25" s="43" customFormat="1" ht="30.75" customHeight="1" hidden="1">
      <c r="A70" s="43" t="s">
        <v>83</v>
      </c>
      <c r="B70" s="43">
        <v>1</v>
      </c>
      <c r="C70" s="43">
        <v>1</v>
      </c>
      <c r="D70" s="43">
        <v>1</v>
      </c>
      <c r="E70" s="43">
        <v>1</v>
      </c>
      <c r="F70" s="43">
        <v>1</v>
      </c>
      <c r="H70" s="43">
        <v>2</v>
      </c>
      <c r="I70" s="43">
        <v>2</v>
      </c>
      <c r="J70" s="43">
        <v>2</v>
      </c>
      <c r="K70" s="43">
        <v>2</v>
      </c>
      <c r="L70" s="43">
        <v>2</v>
      </c>
      <c r="N70" s="43">
        <v>3</v>
      </c>
      <c r="O70" s="43">
        <v>3</v>
      </c>
      <c r="P70" s="43">
        <v>3</v>
      </c>
      <c r="Q70" s="43">
        <v>3</v>
      </c>
      <c r="R70" s="43">
        <v>3</v>
      </c>
      <c r="T70" s="43">
        <f aca="true" t="shared" si="13" ref="T70:Y70">T67-T71</f>
        <v>0</v>
      </c>
      <c r="U70" s="43">
        <f t="shared" si="13"/>
        <v>0</v>
      </c>
      <c r="V70" s="43">
        <f t="shared" si="13"/>
        <v>0</v>
      </c>
      <c r="W70" s="43">
        <f t="shared" si="13"/>
        <v>0</v>
      </c>
      <c r="X70" s="43">
        <f t="shared" si="13"/>
        <v>0</v>
      </c>
      <c r="Y70" s="43">
        <f t="shared" si="13"/>
        <v>0</v>
      </c>
    </row>
    <row r="71" spans="19:25" ht="23.25" customHeight="1" hidden="1">
      <c r="S71" s="44" t="s">
        <v>84</v>
      </c>
      <c r="T71" s="43">
        <v>175986214</v>
      </c>
      <c r="U71" s="43">
        <v>21191916</v>
      </c>
      <c r="V71" s="43">
        <v>29524944</v>
      </c>
      <c r="W71" s="43">
        <v>2567722</v>
      </c>
      <c r="X71" s="43">
        <v>-72218</v>
      </c>
      <c r="Y71" s="43">
        <v>170148690</v>
      </c>
    </row>
    <row r="72" spans="19:25" ht="27.75" customHeight="1" hidden="1">
      <c r="S72" s="44"/>
      <c r="T72">
        <v>29</v>
      </c>
      <c r="U72">
        <v>29</v>
      </c>
      <c r="V72">
        <v>29</v>
      </c>
      <c r="W72">
        <v>29</v>
      </c>
      <c r="X72">
        <v>29</v>
      </c>
      <c r="Y72">
        <v>29</v>
      </c>
    </row>
    <row r="73" spans="19:25" ht="27.75" customHeight="1" hidden="1">
      <c r="S73" s="44"/>
      <c r="T73">
        <v>1</v>
      </c>
      <c r="U73">
        <v>2</v>
      </c>
      <c r="V73">
        <v>3</v>
      </c>
      <c r="W73">
        <v>4</v>
      </c>
      <c r="X73">
        <v>5</v>
      </c>
      <c r="Y73">
        <v>6</v>
      </c>
    </row>
    <row r="74" spans="19:25" ht="27.75" customHeight="1" hidden="1">
      <c r="S74" s="44"/>
      <c r="T74">
        <v>4</v>
      </c>
      <c r="U74">
        <v>4</v>
      </c>
      <c r="V74">
        <v>4</v>
      </c>
      <c r="W74">
        <v>4</v>
      </c>
      <c r="X74">
        <v>4</v>
      </c>
      <c r="Y74">
        <v>4</v>
      </c>
    </row>
  </sheetData>
  <mergeCells count="1">
    <mergeCell ref="S71:S74"/>
  </mergeCells>
  <printOptions/>
  <pageMargins left="0.7874015748031497" right="0.7874015748031497" top="0.7874015748031497" bottom="0.3937007874015748" header="0.5905511811023623" footer="0.31496062992125984"/>
  <pageSetup firstPageNumber="171" useFirstPageNumber="1" fitToHeight="5" horizontalDpi="600" verticalDpi="600" orientation="portrait" paperSize="9" scale="35" r:id="rId1"/>
  <headerFooter alignWithMargins="0">
    <oddHeader>&amp;L&amp;24　　第１９表の１　積立金の状況（積立基金）</oddHeader>
    <oddFooter>&amp;C&amp;30&amp;P</oddFooter>
  </headerFooter>
  <colBreaks count="2" manualBreakCount="2">
    <brk id="11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2009-03-10T01:58:12Z</cp:lastPrinted>
  <dcterms:modified xsi:type="dcterms:W3CDTF">2009-04-30T23:49:57Z</dcterms:modified>
  <cp:category/>
  <cp:version/>
  <cp:contentType/>
  <cp:contentStatus/>
</cp:coreProperties>
</file>