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51.206\医療人材対策室\03 看護師確保\01各種事業\02-4新人看護職員研修事業(新人看護職員研修)\新人看護職員研修事業(新人看護職員研修)\R4補助金\01.実施通知\"/>
    </mc:Choice>
  </mc:AlternateContent>
  <bookViews>
    <workbookView xWindow="0" yWindow="0" windowWidth="23040" windowHeight="9096" tabRatio="833" activeTab="2"/>
  </bookViews>
  <sheets>
    <sheet name="別紙１" sheetId="104" r:id="rId1"/>
    <sheet name="別添" sheetId="97" r:id="rId2"/>
    <sheet name="別紙２" sheetId="92" r:id="rId3"/>
    <sheet name="別紙２ 記載例" sheetId="105" r:id="rId4"/>
    <sheet name="別紙２参考" sheetId="99" r:id="rId5"/>
    <sheet name="別紙３" sheetId="101" r:id="rId6"/>
    <sheet name="別紙４" sheetId="107" r:id="rId7"/>
    <sheet name="別紙５" sheetId="108" r:id="rId8"/>
  </sheets>
  <definedNames>
    <definedName name="_Key1" localSheetId="0" hidden="1">#REF!</definedName>
    <definedName name="_Key1" localSheetId="3" hidden="1">#REF!</definedName>
    <definedName name="_Key1" localSheetId="4" hidden="1">#REF!</definedName>
    <definedName name="_Key1" localSheetId="6" hidden="1">#REF!</definedName>
    <definedName name="_Key1" localSheetId="7" hidden="1">#REF!</definedName>
    <definedName name="_Key1" hidden="1">#REF!</definedName>
    <definedName name="_Key2" localSheetId="0" hidden="1">#REF!</definedName>
    <definedName name="_Key2" localSheetId="3" hidden="1">#REF!</definedName>
    <definedName name="_Key2" localSheetId="4" hidden="1">#REF!</definedName>
    <definedName name="_Key2" localSheetId="7"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_xlnm.Print_Area" localSheetId="2">別紙２!$A$1:$G$85</definedName>
    <definedName name="_xlnm.Print_Area" localSheetId="3">'別紙２ 記載例'!$A$1:$G$85</definedName>
    <definedName name="_xlnm.Print_Area" localSheetId="4">別紙２参考!$A$1:$H$67</definedName>
    <definedName name="_xlnm.Print_Area" localSheetId="5">別紙３!$A$1:$Y$24</definedName>
    <definedName name="_xlnm.Print_Area" localSheetId="7">別紙５!$A$1:$I$33</definedName>
    <definedName name="_xlnm.Print_Area" localSheetId="1">別添!$A$1:$B$28</definedName>
  </definedNames>
  <calcPr calcId="162913"/>
</workbook>
</file>

<file path=xl/calcChain.xml><?xml version="1.0" encoding="utf-8"?>
<calcChain xmlns="http://schemas.openxmlformats.org/spreadsheetml/2006/main">
  <c r="E18" i="107" l="1"/>
  <c r="R9" i="101" l="1"/>
  <c r="E9" i="101"/>
  <c r="F74" i="105" l="1"/>
  <c r="F66" i="105"/>
  <c r="F58" i="105"/>
  <c r="F48" i="105"/>
  <c r="F36" i="105"/>
  <c r="F34" i="105"/>
  <c r="F40" i="105"/>
  <c r="F30" i="105"/>
  <c r="F28" i="105"/>
  <c r="F26" i="105" l="1"/>
  <c r="F20" i="105"/>
  <c r="F18" i="105"/>
  <c r="F14" i="105"/>
  <c r="F8" i="105"/>
  <c r="F72" i="105"/>
  <c r="F62" i="105"/>
  <c r="F54" i="105"/>
  <c r="F44" i="105"/>
  <c r="F52" i="105" s="1"/>
  <c r="F32" i="105"/>
  <c r="F22" i="105"/>
  <c r="F10" i="105"/>
  <c r="F10" i="92"/>
  <c r="F82" i="105" l="1"/>
  <c r="F42" i="105"/>
  <c r="F83" i="105" s="1"/>
  <c r="Q13" i="104"/>
  <c r="K13" i="104" l="1"/>
  <c r="M13" i="104" s="1"/>
  <c r="G13" i="104"/>
  <c r="C13" i="104"/>
  <c r="L13" i="104" l="1"/>
  <c r="R13" i="104" s="1"/>
  <c r="F32" i="92"/>
  <c r="F44" i="92"/>
  <c r="F52" i="92" s="1"/>
  <c r="F72" i="92"/>
  <c r="F82" i="92" s="1"/>
  <c r="F62" i="92"/>
  <c r="F54" i="92"/>
  <c r="F22" i="92"/>
  <c r="F42" i="92" s="1"/>
  <c r="F83" i="92" l="1"/>
  <c r="S13" i="104"/>
  <c r="T13" i="104" s="1"/>
  <c r="U13" i="104" s="1"/>
  <c r="W13" i="104" l="1"/>
  <c r="E7" i="107" s="1"/>
  <c r="E12" i="107" s="1"/>
  <c r="V13" i="104"/>
</calcChain>
</file>

<file path=xl/comments1.xml><?xml version="1.0" encoding="utf-8"?>
<comments xmlns="http://schemas.openxmlformats.org/spreadsheetml/2006/main">
  <authors>
    <author>Administrator</author>
  </authors>
  <commentList>
    <comment ref="F5" authorId="0" shapeId="0">
      <text>
        <r>
          <rPr>
            <b/>
            <sz val="12"/>
            <color indexed="81"/>
            <rFont val="ＭＳ Ｐゴシック"/>
            <family val="3"/>
            <charset val="128"/>
          </rPr>
          <t>事業実施年度の前年度の数値を記載すること。</t>
        </r>
      </text>
    </comment>
    <comment ref="G5" authorId="0" shapeId="0">
      <text>
        <r>
          <rPr>
            <b/>
            <sz val="12"/>
            <color indexed="81"/>
            <rFont val="ＭＳ Ｐゴシック"/>
            <family val="3"/>
            <charset val="128"/>
          </rPr>
          <t>事業実施年度の前年度の数値を記載すること。</t>
        </r>
      </text>
    </comment>
  </commentList>
</comments>
</file>

<file path=xl/sharedStrings.xml><?xml version="1.0" encoding="utf-8"?>
<sst xmlns="http://schemas.openxmlformats.org/spreadsheetml/2006/main" count="439" uniqueCount="274">
  <si>
    <t>区分</t>
  </si>
  <si>
    <t>都道府県</t>
    <rPh sb="0" eb="4">
      <t>トドウフケン</t>
    </rPh>
    <phoneticPr fontId="3"/>
  </si>
  <si>
    <t>小計</t>
    <rPh sb="0" eb="2">
      <t>ショウケイ</t>
    </rPh>
    <phoneticPr fontId="3"/>
  </si>
  <si>
    <t>対 象 経 費 の 支 出 予 定 額 算 出 内 訳</t>
  </si>
  <si>
    <t>積算内訳</t>
  </si>
  <si>
    <t>円　</t>
  </si>
  <si>
    <t>消耗品費</t>
    <rPh sb="0" eb="3">
      <t>ショウモウヒン</t>
    </rPh>
    <rPh sb="3" eb="4">
      <t>ヒ</t>
    </rPh>
    <phoneticPr fontId="3"/>
  </si>
  <si>
    <t>合計</t>
  </si>
  <si>
    <t>賃金</t>
    <rPh sb="0" eb="2">
      <t>チンギン</t>
    </rPh>
    <phoneticPr fontId="3"/>
  </si>
  <si>
    <t>需用費</t>
    <rPh sb="0" eb="3">
      <t>ジュヨウヒ</t>
    </rPh>
    <phoneticPr fontId="3"/>
  </si>
  <si>
    <t>印刷製本費</t>
    <rPh sb="0" eb="2">
      <t>インサツ</t>
    </rPh>
    <rPh sb="2" eb="4">
      <t>セイホン</t>
    </rPh>
    <rPh sb="4" eb="5">
      <t>ヒ</t>
    </rPh>
    <phoneticPr fontId="3"/>
  </si>
  <si>
    <t>会議費</t>
    <rPh sb="0" eb="3">
      <t>カイギヒ</t>
    </rPh>
    <phoneticPr fontId="3"/>
  </si>
  <si>
    <t>役務費</t>
    <rPh sb="0" eb="2">
      <t>エキム</t>
    </rPh>
    <rPh sb="2" eb="3">
      <t>ヒ</t>
    </rPh>
    <phoneticPr fontId="3"/>
  </si>
  <si>
    <t>通信運搬費</t>
    <rPh sb="0" eb="2">
      <t>ツウシン</t>
    </rPh>
    <rPh sb="2" eb="5">
      <t>ウンパンヒ</t>
    </rPh>
    <phoneticPr fontId="3"/>
  </si>
  <si>
    <t>使用料及び賃借料</t>
    <rPh sb="0" eb="3">
      <t>シヨウリョウ</t>
    </rPh>
    <rPh sb="3" eb="4">
      <t>オヨ</t>
    </rPh>
    <rPh sb="5" eb="8">
      <t>チンシャクリョウ</t>
    </rPh>
    <phoneticPr fontId="3"/>
  </si>
  <si>
    <t>報償費</t>
    <phoneticPr fontId="3"/>
  </si>
  <si>
    <t>旅費</t>
    <rPh sb="0" eb="2">
      <t>リョヒ</t>
    </rPh>
    <phoneticPr fontId="3"/>
  </si>
  <si>
    <t>備品購入費</t>
    <rPh sb="0" eb="2">
      <t>ビヒン</t>
    </rPh>
    <rPh sb="2" eb="5">
      <t>コウニュウヒ</t>
    </rPh>
    <phoneticPr fontId="3"/>
  </si>
  <si>
    <t>人</t>
    <rPh sb="0" eb="1">
      <t>ニン</t>
    </rPh>
    <phoneticPr fontId="3"/>
  </si>
  <si>
    <t>雑役務費</t>
    <rPh sb="0" eb="3">
      <t>ザツエキム</t>
    </rPh>
    <rPh sb="3" eb="4">
      <t>ヒ</t>
    </rPh>
    <phoneticPr fontId="3"/>
  </si>
  <si>
    <t>（研　　修　　経　　費）</t>
    <rPh sb="1" eb="2">
      <t>ケン</t>
    </rPh>
    <rPh sb="4" eb="5">
      <t>オサム</t>
    </rPh>
    <rPh sb="7" eb="8">
      <t>キョウ</t>
    </rPh>
    <rPh sb="10" eb="11">
      <t>ヒ</t>
    </rPh>
    <phoneticPr fontId="3"/>
  </si>
  <si>
    <t>研修責任者経費</t>
    <rPh sb="0" eb="2">
      <t>ケンシュウ</t>
    </rPh>
    <rPh sb="2" eb="5">
      <t>セキニンシャ</t>
    </rPh>
    <rPh sb="5" eb="7">
      <t>ケイヒ</t>
    </rPh>
    <phoneticPr fontId="3"/>
  </si>
  <si>
    <t>謝金</t>
    <rPh sb="0" eb="2">
      <t>シャキン</t>
    </rPh>
    <phoneticPr fontId="3"/>
  </si>
  <si>
    <t>人件費</t>
    <rPh sb="0" eb="3">
      <t>ジンケンヒ</t>
    </rPh>
    <phoneticPr fontId="3"/>
  </si>
  <si>
    <t>手当</t>
    <rPh sb="0" eb="2">
      <t>テアテ</t>
    </rPh>
    <phoneticPr fontId="3"/>
  </si>
  <si>
    <t>図書購入費</t>
    <rPh sb="0" eb="2">
      <t>トショ</t>
    </rPh>
    <rPh sb="2" eb="5">
      <t>コウニュウヒ</t>
    </rPh>
    <phoneticPr fontId="3"/>
  </si>
  <si>
    <t>（教 育 担 当 者 経 費）</t>
    <rPh sb="1" eb="2">
      <t>キョウ</t>
    </rPh>
    <rPh sb="3" eb="4">
      <t>イク</t>
    </rPh>
    <rPh sb="5" eb="6">
      <t>タダシ</t>
    </rPh>
    <rPh sb="7" eb="8">
      <t>トウ</t>
    </rPh>
    <rPh sb="9" eb="10">
      <t>モノ</t>
    </rPh>
    <rPh sb="11" eb="12">
      <t>キョウ</t>
    </rPh>
    <rPh sb="13" eb="14">
      <t>ヒ</t>
    </rPh>
    <phoneticPr fontId="3"/>
  </si>
  <si>
    <t>教育担当者経費</t>
    <rPh sb="0" eb="2">
      <t>キョウイク</t>
    </rPh>
    <rPh sb="2" eb="5">
      <t>タントウシャ</t>
    </rPh>
    <rPh sb="5" eb="7">
      <t>ケイヒ</t>
    </rPh>
    <phoneticPr fontId="3"/>
  </si>
  <si>
    <t>（医療機関受入研修事業）</t>
    <rPh sb="1" eb="3">
      <t>イリョウ</t>
    </rPh>
    <rPh sb="3" eb="5">
      <t>キカン</t>
    </rPh>
    <rPh sb="5" eb="7">
      <t>ウケイレ</t>
    </rPh>
    <rPh sb="7" eb="9">
      <t>ケンシュウ</t>
    </rPh>
    <rPh sb="9" eb="11">
      <t>ジギョウ</t>
    </rPh>
    <phoneticPr fontId="3"/>
  </si>
  <si>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3"/>
  </si>
  <si>
    <t>備考</t>
    <rPh sb="0" eb="2">
      <t>ビコウ</t>
    </rPh>
    <phoneticPr fontId="3"/>
  </si>
  <si>
    <t>その他</t>
    <rPh sb="2" eb="3">
      <t>タ</t>
    </rPh>
    <phoneticPr fontId="3"/>
  </si>
  <si>
    <t>看護
職員
離職率</t>
    <rPh sb="0" eb="2">
      <t>カンゴ</t>
    </rPh>
    <rPh sb="3" eb="5">
      <t>ショクイン</t>
    </rPh>
    <rPh sb="6" eb="9">
      <t>リショクリツ</t>
    </rPh>
    <phoneticPr fontId="3"/>
  </si>
  <si>
    <t>新人
看護
職員
離職率</t>
    <rPh sb="0" eb="2">
      <t>シンジン</t>
    </rPh>
    <rPh sb="3" eb="5">
      <t>カンゴ</t>
    </rPh>
    <rPh sb="6" eb="8">
      <t>ショクイン</t>
    </rPh>
    <rPh sb="9" eb="12">
      <t>リショクリツ</t>
    </rPh>
    <phoneticPr fontId="3"/>
  </si>
  <si>
    <t>新人看護職員を支える体制</t>
    <rPh sb="0" eb="2">
      <t>シンジン</t>
    </rPh>
    <rPh sb="2" eb="4">
      <t>カンゴ</t>
    </rPh>
    <rPh sb="4" eb="6">
      <t>ショクイン</t>
    </rPh>
    <rPh sb="7" eb="8">
      <t>ササ</t>
    </rPh>
    <rPh sb="10" eb="12">
      <t>タイセイ</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</si>
  <si>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</si>
  <si>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</si>
  <si>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</si>
  <si>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</si>
  <si>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</si>
  <si>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</si>
  <si>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</si>
  <si>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受入
予定
人数</t>
    <rPh sb="0" eb="2">
      <t>ウケイレ</t>
    </rPh>
    <rPh sb="3" eb="5">
      <t>ヨテイ</t>
    </rPh>
    <rPh sb="6" eb="8">
      <t>ニンズウ</t>
    </rPh>
    <phoneticPr fontId="3"/>
  </si>
  <si>
    <t>実施
月数</t>
    <rPh sb="0" eb="2">
      <t>ジッシ</t>
    </rPh>
    <rPh sb="3" eb="5">
      <t>ツキスウ</t>
    </rPh>
    <phoneticPr fontId="3"/>
  </si>
  <si>
    <t>実施日数</t>
    <rPh sb="0" eb="2">
      <t>ジッシ</t>
    </rPh>
    <rPh sb="2" eb="4">
      <t>ニッスウ</t>
    </rPh>
    <phoneticPr fontId="3"/>
  </si>
  <si>
    <t>研修の公開
・公募方法</t>
    <rPh sb="0" eb="2">
      <t>ケンシュウ</t>
    </rPh>
    <rPh sb="3" eb="5">
      <t>コウカイ</t>
    </rPh>
    <rPh sb="7" eb="9">
      <t>コウボ</t>
    </rPh>
    <rPh sb="9" eb="11">
      <t>ホウホウ</t>
    </rPh>
    <phoneticPr fontId="3"/>
  </si>
  <si>
    <t>専任</t>
    <rPh sb="0" eb="2">
      <t>センニン</t>
    </rPh>
    <phoneticPr fontId="3"/>
  </si>
  <si>
    <t>兼任</t>
    <rPh sb="0" eb="2">
      <t>ケンニン</t>
    </rPh>
    <phoneticPr fontId="3"/>
  </si>
  <si>
    <t>月</t>
    <rPh sb="0" eb="1">
      <t>ツキ</t>
    </rPh>
    <phoneticPr fontId="3"/>
  </si>
  <si>
    <t>日</t>
    <rPh sb="0" eb="1">
      <t>ニチ</t>
    </rPh>
    <phoneticPr fontId="3"/>
  </si>
  <si>
    <t>国病機構</t>
    <rPh sb="0" eb="1">
      <t>コク</t>
    </rPh>
    <rPh sb="1" eb="2">
      <t>ビョウ</t>
    </rPh>
    <rPh sb="2" eb="4">
      <t>キコウ</t>
    </rPh>
    <phoneticPr fontId="3"/>
  </si>
  <si>
    <t>国大法人</t>
    <rPh sb="0" eb="2">
      <t>コクダイ</t>
    </rPh>
    <rPh sb="2" eb="4">
      <t>ホウジン</t>
    </rPh>
    <phoneticPr fontId="3"/>
  </si>
  <si>
    <t>法人略称名一覧</t>
    <rPh sb="0" eb="2">
      <t>ホウジン</t>
    </rPh>
    <rPh sb="2" eb="4">
      <t>リャクショウ</t>
    </rPh>
    <rPh sb="4" eb="5">
      <t>メイ</t>
    </rPh>
    <rPh sb="5" eb="7">
      <t>イチラン</t>
    </rPh>
    <phoneticPr fontId="3"/>
  </si>
  <si>
    <t>名称</t>
    <rPh sb="0" eb="2">
      <t>メイショウ</t>
    </rPh>
    <phoneticPr fontId="3"/>
  </si>
  <si>
    <t>略称名</t>
    <rPh sb="0" eb="2">
      <t>リャクショウ</t>
    </rPh>
    <rPh sb="2" eb="3">
      <t>メイ</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</si>
  <si>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</si>
  <si>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市区町村</t>
    <rPh sb="0" eb="2">
      <t>シク</t>
    </rPh>
    <rPh sb="2" eb="4">
      <t>チョウソン</t>
    </rPh>
    <phoneticPr fontId="3"/>
  </si>
  <si>
    <t>日本赤十字社</t>
    <rPh sb="0" eb="2">
      <t>ニホン</t>
    </rPh>
    <rPh sb="2" eb="6">
      <t>セキジュウジシャ</t>
    </rPh>
    <phoneticPr fontId="3"/>
  </si>
  <si>
    <t>公的</t>
    <rPh sb="0" eb="2">
      <t>コウテキ</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</si>
  <si>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</si>
  <si>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</si>
  <si>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</si>
  <si>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</si>
  <si>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</si>
  <si>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独法</t>
    <rPh sb="0" eb="2">
      <t>ドッポウ</t>
    </rPh>
    <phoneticPr fontId="3"/>
  </si>
  <si>
    <t>地方独立行政法人</t>
    <rPh sb="0" eb="2">
      <t>チホウ</t>
    </rPh>
    <rPh sb="2" eb="4">
      <t>ドクリツ</t>
    </rPh>
    <rPh sb="4" eb="6">
      <t>ギョウセイ</t>
    </rPh>
    <rPh sb="6" eb="8">
      <t>ホウジン</t>
    </rPh>
    <phoneticPr fontId="3"/>
  </si>
  <si>
    <t>地方独法</t>
    <rPh sb="0" eb="2">
      <t>チホウ</t>
    </rPh>
    <rPh sb="2" eb="4">
      <t>ドッポウ</t>
    </rPh>
    <phoneticPr fontId="3"/>
  </si>
  <si>
    <t>国立大学法人</t>
    <rPh sb="0" eb="2">
      <t>コクリツ</t>
    </rPh>
    <rPh sb="2" eb="4">
      <t>ダイガク</t>
    </rPh>
    <rPh sb="4" eb="6">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</si>
  <si>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</si>
  <si>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共済</t>
    <rPh sb="0" eb="2">
      <t>キョウサイ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</si>
  <si>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</si>
  <si>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</si>
  <si>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</si>
  <si>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</si>
  <si>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健保</t>
    <rPh sb="0" eb="2">
      <t>ケンポ</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</si>
  <si>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</si>
  <si>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国保</t>
    <rPh sb="0" eb="2">
      <t>コクホ</t>
    </rPh>
    <phoneticPr fontId="3"/>
  </si>
  <si>
    <t>学校法人</t>
    <rPh sb="0" eb="2">
      <t>ガッコウ</t>
    </rPh>
    <rPh sb="2" eb="4">
      <t>ホウジン</t>
    </rPh>
    <phoneticPr fontId="3"/>
  </si>
  <si>
    <t>学校</t>
    <rPh sb="0" eb="2">
      <t>ガッコウ</t>
    </rPh>
    <phoneticPr fontId="3"/>
  </si>
  <si>
    <t>社会福祉法人</t>
    <rPh sb="0" eb="2">
      <t>シャカイ</t>
    </rPh>
    <rPh sb="2" eb="4">
      <t>フクシ</t>
    </rPh>
    <rPh sb="4" eb="6">
      <t>ホウジン</t>
    </rPh>
    <phoneticPr fontId="3"/>
  </si>
  <si>
    <t>社福</t>
    <rPh sb="0" eb="1">
      <t>シャ</t>
    </rPh>
    <rPh sb="1" eb="2">
      <t>フク</t>
    </rPh>
    <phoneticPr fontId="3"/>
  </si>
  <si>
    <t>医療法人</t>
    <rPh sb="0" eb="2">
      <t>イリョウ</t>
    </rPh>
    <rPh sb="2" eb="4">
      <t>ホウジン</t>
    </rPh>
    <phoneticPr fontId="3"/>
  </si>
  <si>
    <t>社団</t>
    <rPh sb="0" eb="2">
      <t>シャダン</t>
    </rPh>
    <phoneticPr fontId="3"/>
  </si>
  <si>
    <t>財団</t>
    <rPh sb="0" eb="2">
      <t>ザイダン</t>
    </rPh>
    <phoneticPr fontId="3"/>
  </si>
  <si>
    <t>その他の法人</t>
    <rPh sb="2" eb="3">
      <t>タ</t>
    </rPh>
    <rPh sb="4" eb="6">
      <t>ホウジン</t>
    </rPh>
    <phoneticPr fontId="3"/>
  </si>
  <si>
    <t>個人</t>
    <rPh sb="0" eb="2">
      <t>コジン</t>
    </rPh>
    <phoneticPr fontId="3"/>
  </si>
  <si>
    <t>株式会社等</t>
    <rPh sb="0" eb="4">
      <t>カブシキガイシャ</t>
    </rPh>
    <rPh sb="4" eb="5">
      <t>トウ</t>
    </rPh>
    <phoneticPr fontId="3"/>
  </si>
  <si>
    <t>会社</t>
    <rPh sb="0" eb="2">
      <t>カイシャ</t>
    </rPh>
    <phoneticPr fontId="3"/>
  </si>
  <si>
    <t>別紙２</t>
    <phoneticPr fontId="3"/>
  </si>
  <si>
    <t>別紙３</t>
    <rPh sb="0" eb="2">
      <t>ベッシ</t>
    </rPh>
    <phoneticPr fontId="3"/>
  </si>
  <si>
    <t>（別添）</t>
    <rPh sb="1" eb="3">
      <t>ベッテン</t>
    </rPh>
    <phoneticPr fontId="3"/>
  </si>
  <si>
    <t>　　　３　「設置主体」は、別添の法人略称名一覧を参照すること。</t>
    <rPh sb="6" eb="8">
      <t>セッチ</t>
    </rPh>
    <rPh sb="8" eb="10">
      <t>シュタイ</t>
    </rPh>
    <rPh sb="13" eb="15">
      <t>ベッテン</t>
    </rPh>
    <rPh sb="16" eb="18">
      <t>ホウジン</t>
    </rPh>
    <rPh sb="18" eb="20">
      <t>リャクショウ</t>
    </rPh>
    <rPh sb="20" eb="21">
      <t>メイ</t>
    </rPh>
    <rPh sb="21" eb="23">
      <t>イチラン</t>
    </rPh>
    <rPh sb="24" eb="26">
      <t>サンショウ</t>
    </rPh>
    <phoneticPr fontId="3"/>
  </si>
  <si>
    <t>病院等名　　　　　　　　　　　　</t>
    <rPh sb="0" eb="3">
      <t>ビョウイントウ</t>
    </rPh>
    <rPh sb="3" eb="4">
      <t>メイ</t>
    </rPh>
    <phoneticPr fontId="3"/>
  </si>
  <si>
    <t>対 象 経 費 の 内 容 に つ い て</t>
    <rPh sb="10" eb="11">
      <t>ナイ</t>
    </rPh>
    <rPh sb="12" eb="13">
      <t>カタチ</t>
    </rPh>
    <phoneticPr fontId="1"/>
  </si>
  <si>
    <t>内　　　　　　容</t>
    <rPh sb="0" eb="1">
      <t>ナイ</t>
    </rPh>
    <rPh sb="7" eb="8">
      <t>カタチ</t>
    </rPh>
    <phoneticPr fontId="1"/>
  </si>
  <si>
    <t>賃　　　　　　　金</t>
    <rPh sb="0" eb="1">
      <t>チン</t>
    </rPh>
    <rPh sb="8" eb="9">
      <t>キン</t>
    </rPh>
    <phoneticPr fontId="3"/>
  </si>
  <si>
    <t>報　　　　　　償　　　　　費</t>
    <rPh sb="0" eb="1">
      <t>ホウ</t>
    </rPh>
    <rPh sb="7" eb="8">
      <t>ショウ</t>
    </rPh>
    <rPh sb="13" eb="14">
      <t>ヒ</t>
    </rPh>
    <phoneticPr fontId="1"/>
  </si>
  <si>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
  </si>
  <si>
    <t>旅　　　　　　　　　　　　費</t>
    <rPh sb="0" eb="1">
      <t>タビ</t>
    </rPh>
    <rPh sb="13" eb="14">
      <t>ヒ</t>
    </rPh>
    <phoneticPr fontId="3"/>
  </si>
  <si>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
  </si>
  <si>
    <t>需　　　　用　　　　費</t>
    <rPh sb="0" eb="1">
      <t>モトメ</t>
    </rPh>
    <rPh sb="5" eb="6">
      <t>ヨウ</t>
    </rPh>
    <rPh sb="10" eb="11">
      <t>ヒ</t>
    </rPh>
    <phoneticPr fontId="3"/>
  </si>
  <si>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1"/>
  </si>
  <si>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</si>
  <si>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1"/>
  </si>
  <si>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</si>
  <si>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役　　務　　費</t>
    <rPh sb="0" eb="1">
      <t>エキ</t>
    </rPh>
    <rPh sb="3" eb="4">
      <t>ツトム</t>
    </rPh>
    <rPh sb="6" eb="7">
      <t>ヒ</t>
    </rPh>
    <phoneticPr fontId="3"/>
  </si>
  <si>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</si>
  <si>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1"/>
  </si>
  <si>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1"/>
  </si>
  <si>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</si>
  <si>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本事業にかかるその他役務費</t>
    <rPh sb="0" eb="1">
      <t>ホン</t>
    </rPh>
    <rPh sb="1" eb="3">
      <t>ジギョウ</t>
    </rPh>
    <rPh sb="9" eb="10">
      <t>タ</t>
    </rPh>
    <rPh sb="10" eb="12">
      <t>エキム</t>
    </rPh>
    <rPh sb="12" eb="13">
      <t>ヒ</t>
    </rPh>
    <phoneticPr fontId="1"/>
  </si>
  <si>
    <t>２，０００円×５時間×８人</t>
    <rPh sb="5" eb="6">
      <t>エン</t>
    </rPh>
    <rPh sb="8" eb="10">
      <t>ジカン</t>
    </rPh>
    <rPh sb="12" eb="13">
      <t>ヒト</t>
    </rPh>
    <phoneticPr fontId="1"/>
  </si>
  <si>
    <t>１０,０００,０００円×３０.０％</t>
    <rPh sb="10" eb="11">
      <t>エン</t>
    </rPh>
    <phoneticPr fontId="1"/>
  </si>
  <si>
    <t>５０，０００円×３回
２０，０００円×２回
１０，０００円×１回</t>
    <rPh sb="6" eb="7">
      <t>エン</t>
    </rPh>
    <rPh sb="9" eb="10">
      <t>カイ</t>
    </rPh>
    <rPh sb="17" eb="18">
      <t>エン</t>
    </rPh>
    <rPh sb="20" eb="21">
      <t>カイ</t>
    </rPh>
    <rPh sb="28" eb="29">
      <t>エン</t>
    </rPh>
    <rPh sb="31" eb="32">
      <t>カイ</t>
    </rPh>
    <phoneticPr fontId="1"/>
  </si>
  <si>
    <t>マスク、手袋等</t>
    <rPh sb="4" eb="6">
      <t>テブクロ</t>
    </rPh>
    <rPh sb="6" eb="7">
      <t>トウ</t>
    </rPh>
    <phoneticPr fontId="1"/>
  </si>
  <si>
    <t>１,０００円×８人（テキスト製本費）</t>
    <rPh sb="5" eb="6">
      <t>エン</t>
    </rPh>
    <rPh sb="8" eb="9">
      <t>ヒト</t>
    </rPh>
    <rPh sb="14" eb="16">
      <t>セイホン</t>
    </rPh>
    <rPh sb="16" eb="17">
      <t>ヒ</t>
    </rPh>
    <phoneticPr fontId="1"/>
  </si>
  <si>
    <t>１００円×１０人（講師・外部委員お茶代）</t>
    <rPh sb="3" eb="4">
      <t>エン</t>
    </rPh>
    <rPh sb="7" eb="8">
      <t>ヒト</t>
    </rPh>
    <rPh sb="9" eb="11">
      <t>コウシ</t>
    </rPh>
    <rPh sb="12" eb="14">
      <t>ガイブ</t>
    </rPh>
    <rPh sb="14" eb="16">
      <t>イイン</t>
    </rPh>
    <rPh sb="17" eb="19">
      <t>チャダイ</t>
    </rPh>
    <rPh sb="18" eb="19">
      <t>ダイ</t>
    </rPh>
    <phoneticPr fontId="1"/>
  </si>
  <si>
    <t>２,５００円×８人（教材購入費）</t>
    <rPh sb="5" eb="6">
      <t>エン</t>
    </rPh>
    <rPh sb="8" eb="9">
      <t>ヒト</t>
    </rPh>
    <rPh sb="10" eb="12">
      <t>キョウザイ</t>
    </rPh>
    <rPh sb="12" eb="15">
      <t>コウニュウヒ</t>
    </rPh>
    <phoneticPr fontId="1"/>
  </si>
  <si>
    <t>５０円×２００枚（切手代）</t>
    <rPh sb="2" eb="3">
      <t>エン</t>
    </rPh>
    <rPh sb="7" eb="8">
      <t>マイ</t>
    </rPh>
    <rPh sb="9" eb="12">
      <t>キッテダイ</t>
    </rPh>
    <phoneticPr fontId="1"/>
  </si>
  <si>
    <t>５,０００円×８人（新人職員の外部研修受講料）</t>
    <rPh sb="5" eb="6">
      <t>エン</t>
    </rPh>
    <rPh sb="8" eb="9">
      <t>ヒト</t>
    </rPh>
    <rPh sb="10" eb="12">
      <t>シンジン</t>
    </rPh>
    <rPh sb="12" eb="14">
      <t>ショクイン</t>
    </rPh>
    <rPh sb="15" eb="17">
      <t>ガイブ</t>
    </rPh>
    <rPh sb="17" eb="19">
      <t>ケンシュウ</t>
    </rPh>
    <rPh sb="19" eb="21">
      <t>ジュコウ</t>
    </rPh>
    <rPh sb="21" eb="22">
      <t>リョウ</t>
    </rPh>
    <phoneticPr fontId="1"/>
  </si>
  <si>
    <t>会議室使用料</t>
    <rPh sb="0" eb="3">
      <t>カイギシツ</t>
    </rPh>
    <rPh sb="3" eb="6">
      <t>シヨウリョウ</t>
    </rPh>
    <phoneticPr fontId="1"/>
  </si>
  <si>
    <t>１,０００円×３人（テキスト製本費）</t>
    <rPh sb="5" eb="6">
      <t>エン</t>
    </rPh>
    <rPh sb="8" eb="9">
      <t>ヒト</t>
    </rPh>
    <rPh sb="14" eb="16">
      <t>セイホン</t>
    </rPh>
    <rPh sb="16" eb="17">
      <t>ヒ</t>
    </rPh>
    <phoneticPr fontId="1"/>
  </si>
  <si>
    <t>郵便料８０円×５０施設</t>
    <rPh sb="0" eb="3">
      <t>ユウビンリョウ</t>
    </rPh>
    <rPh sb="5" eb="6">
      <t>エン</t>
    </rPh>
    <rPh sb="9" eb="11">
      <t>シセツ</t>
    </rPh>
    <phoneticPr fontId="1"/>
  </si>
  <si>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</si>
  <si>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計</t>
    <rPh sb="0" eb="1">
      <t>ケイ</t>
    </rPh>
    <phoneticPr fontId="1"/>
  </si>
  <si>
    <t>新人看護職員研修</t>
    <rPh sb="0" eb="2">
      <t>シンジン</t>
    </rPh>
    <rPh sb="2" eb="4">
      <t>カンゴ</t>
    </rPh>
    <rPh sb="4" eb="6">
      <t>ショクイン</t>
    </rPh>
    <rPh sb="6" eb="8">
      <t>ケンシュウ</t>
    </rPh>
    <phoneticPr fontId="1"/>
  </si>
  <si>
    <t>新人
助産師
研修</t>
    <rPh sb="0" eb="2">
      <t>シンジン</t>
    </rPh>
    <rPh sb="3" eb="6">
      <t>ジョサンシ</t>
    </rPh>
    <rPh sb="7" eb="9">
      <t>ケンシュウ</t>
    </rPh>
    <phoneticPr fontId="1"/>
  </si>
  <si>
    <t>人</t>
    <rPh sb="0" eb="1">
      <t>ヒト</t>
    </rPh>
    <phoneticPr fontId="1"/>
  </si>
  <si>
    <t>人</t>
    <rPh sb="0" eb="1">
      <t>ヒト</t>
    </rPh>
    <phoneticPr fontId="1"/>
  </si>
  <si>
    <r>
      <t xml:space="preserve">一部外部研修に参加した新人看護職員の代替職員にかかる賃金
</t>
    </r>
    <r>
      <rPr>
        <sz val="10"/>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1"/>
  </si>
  <si>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10"/>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1"/>
  </si>
  <si>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1"/>
  </si>
  <si>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10"/>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
        <color indexed="8"/>
        <rFont val="HGPｺﾞｼｯｸE"/>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1"/>
  </si>
  <si>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
  </si>
  <si>
    <t>謝金</t>
    <rPh sb="0" eb="1">
      <t>シャ</t>
    </rPh>
    <rPh sb="1" eb="2">
      <t>キン</t>
    </rPh>
    <phoneticPr fontId="3"/>
  </si>
  <si>
    <t>通信運搬費</t>
    <rPh sb="0" eb="1">
      <t>ツウ</t>
    </rPh>
    <rPh sb="1" eb="2">
      <t>シン</t>
    </rPh>
    <rPh sb="2" eb="3">
      <t>ウン</t>
    </rPh>
    <rPh sb="3" eb="4">
      <t>ハン</t>
    </rPh>
    <rPh sb="4" eb="5">
      <t>ヒ</t>
    </rPh>
    <phoneticPr fontId="3"/>
  </si>
  <si>
    <t>雑役務費</t>
    <rPh sb="0" eb="1">
      <t>ザツ</t>
    </rPh>
    <rPh sb="1" eb="2">
      <t>エキ</t>
    </rPh>
    <rPh sb="2" eb="3">
      <t>ツトム</t>
    </rPh>
    <rPh sb="3" eb="4">
      <t>ヒ</t>
    </rPh>
    <phoneticPr fontId="3"/>
  </si>
  <si>
    <t>備品購入費</t>
    <rPh sb="0" eb="1">
      <t>ソナエ</t>
    </rPh>
    <rPh sb="1" eb="2">
      <t>ヒン</t>
    </rPh>
    <rPh sb="2" eb="3">
      <t>コウ</t>
    </rPh>
    <rPh sb="3" eb="4">
      <t>イ</t>
    </rPh>
    <rPh sb="4" eb="5">
      <t>ヒ</t>
    </rPh>
    <phoneticPr fontId="3"/>
  </si>
  <si>
    <t>備品購入費</t>
    <rPh sb="0" eb="1">
      <t>トモ</t>
    </rPh>
    <rPh sb="1" eb="2">
      <t>ヒン</t>
    </rPh>
    <rPh sb="2" eb="3">
      <t>コウ</t>
    </rPh>
    <rPh sb="3" eb="4">
      <t>イ</t>
    </rPh>
    <rPh sb="4" eb="5">
      <t>ヒ</t>
    </rPh>
    <phoneticPr fontId="3"/>
  </si>
  <si>
    <t>（注１）
　新人看護職員研修事業の業務とは実施要綱に定める事業内容を遂行するために必要（プログラムの策定，新人研修の企画・立案なども含む）な全ての業務を含みます。
　なお、ガイドラインにおける教育担当者の育成や実地指導者の育成にかかる部分については実施要綱の業務内容に含まれていないため対象外となります。</t>
    <rPh sb="1" eb="2">
      <t>チュウ</t>
    </rPh>
    <rPh sb="6" eb="8">
      <t>シンジン</t>
    </rPh>
    <rPh sb="8" eb="10">
      <t>カンゴ</t>
    </rPh>
    <rPh sb="10" eb="12">
      <t>ショクイン</t>
    </rPh>
    <rPh sb="12" eb="14">
      <t>ケンシュウ</t>
    </rPh>
    <rPh sb="14" eb="16">
      <t>ジギョウ</t>
    </rPh>
    <rPh sb="17" eb="19">
      <t>ギョウム</t>
    </rPh>
    <rPh sb="21" eb="23">
      <t>ジッシ</t>
    </rPh>
    <rPh sb="23" eb="25">
      <t>ヨウコウ</t>
    </rPh>
    <rPh sb="26" eb="27">
      <t>サダ</t>
    </rPh>
    <rPh sb="29" eb="31">
      <t>ジギョウ</t>
    </rPh>
    <rPh sb="31" eb="33">
      <t>ナイヨウ</t>
    </rPh>
    <rPh sb="34" eb="36">
      <t>スイコウ</t>
    </rPh>
    <rPh sb="41" eb="43">
      <t>ヒツヨウ</t>
    </rPh>
    <rPh sb="70" eb="71">
      <t>スベ</t>
    </rPh>
    <rPh sb="73" eb="75">
      <t>ギョウム</t>
    </rPh>
    <rPh sb="76" eb="77">
      <t>フク</t>
    </rPh>
    <rPh sb="96" eb="98">
      <t>キョウイク</t>
    </rPh>
    <rPh sb="98" eb="101">
      <t>タントウシャ</t>
    </rPh>
    <rPh sb="102" eb="104">
      <t>イクセイ</t>
    </rPh>
    <rPh sb="105" eb="107">
      <t>ジッチ</t>
    </rPh>
    <rPh sb="107" eb="110">
      <t>シドウシャ</t>
    </rPh>
    <rPh sb="111" eb="113">
      <t>イクセイ</t>
    </rPh>
    <rPh sb="117" eb="119">
      <t>ブブン</t>
    </rPh>
    <rPh sb="124" eb="126">
      <t>ジッシ</t>
    </rPh>
    <rPh sb="126" eb="128">
      <t>ヨウコウ</t>
    </rPh>
    <rPh sb="129" eb="131">
      <t>ギョウム</t>
    </rPh>
    <rPh sb="131" eb="133">
      <t>ナイヨウ</t>
    </rPh>
    <rPh sb="134" eb="135">
      <t>フク</t>
    </rPh>
    <rPh sb="143" eb="146">
      <t>タイショウガイ</t>
    </rPh>
    <phoneticPr fontId="1"/>
  </si>
  <si>
    <t>（注２）
　自施設の新人研修にかかる教育担当者経費と医療機関受入研修事業にかかる教育担当者を切り分けることが難しい場合、全ての教育担当者経費を一括計上可能です。</t>
    <rPh sb="1" eb="2">
      <t>チュウ</t>
    </rPh>
    <rPh sb="6" eb="7">
      <t>ジ</t>
    </rPh>
    <rPh sb="7" eb="9">
      <t>シセツ</t>
    </rPh>
    <rPh sb="10" eb="12">
      <t>シンジン</t>
    </rPh>
    <rPh sb="12" eb="14">
      <t>ケンシュウ</t>
    </rPh>
    <rPh sb="18" eb="20">
      <t>キョウイク</t>
    </rPh>
    <rPh sb="20" eb="23">
      <t>タントウシャ</t>
    </rPh>
    <rPh sb="23" eb="25">
      <t>ケイヒ</t>
    </rPh>
    <rPh sb="26" eb="28">
      <t>イリョウ</t>
    </rPh>
    <rPh sb="28" eb="30">
      <t>キカン</t>
    </rPh>
    <rPh sb="30" eb="32">
      <t>ウケイレ</t>
    </rPh>
    <rPh sb="32" eb="34">
      <t>ケンシュウ</t>
    </rPh>
    <rPh sb="34" eb="36">
      <t>ジギョウ</t>
    </rPh>
    <rPh sb="40" eb="42">
      <t>キョウイク</t>
    </rPh>
    <rPh sb="42" eb="45">
      <t>タントウシャ</t>
    </rPh>
    <rPh sb="46" eb="47">
      <t>キ</t>
    </rPh>
    <rPh sb="48" eb="49">
      <t>ワ</t>
    </rPh>
    <rPh sb="54" eb="55">
      <t>ムズカ</t>
    </rPh>
    <rPh sb="57" eb="59">
      <t>バアイ</t>
    </rPh>
    <rPh sb="60" eb="61">
      <t>スベ</t>
    </rPh>
    <rPh sb="63" eb="65">
      <t>キョウイク</t>
    </rPh>
    <rPh sb="65" eb="68">
      <t>タントウシャ</t>
    </rPh>
    <rPh sb="68" eb="70">
      <t>ケイヒ</t>
    </rPh>
    <rPh sb="71" eb="73">
      <t>イッカツ</t>
    </rPh>
    <rPh sb="73" eb="75">
      <t>ケイジョウ</t>
    </rPh>
    <rPh sb="75" eb="77">
      <t>カノウ</t>
    </rPh>
    <phoneticPr fontId="1"/>
  </si>
  <si>
    <t>備考</t>
    <rPh sb="0" eb="1">
      <t>ビン</t>
    </rPh>
    <rPh sb="1" eb="2">
      <t>コウ</t>
    </rPh>
    <phoneticPr fontId="1"/>
  </si>
  <si>
    <t>新人
保健
師数</t>
    <rPh sb="0" eb="2">
      <t>シンジン</t>
    </rPh>
    <rPh sb="3" eb="4">
      <t>タモツ</t>
    </rPh>
    <rPh sb="4" eb="5">
      <t>ケン</t>
    </rPh>
    <rPh sb="6" eb="7">
      <t>シ</t>
    </rPh>
    <rPh sb="7" eb="8">
      <t>スウ</t>
    </rPh>
    <phoneticPr fontId="1"/>
  </si>
  <si>
    <t>新人
助産
師数</t>
    <rPh sb="0" eb="2">
      <t>シンジン</t>
    </rPh>
    <rPh sb="3" eb="5">
      <t>ジョサン</t>
    </rPh>
    <rPh sb="6" eb="7">
      <t>シ</t>
    </rPh>
    <rPh sb="7" eb="8">
      <t>スウ</t>
    </rPh>
    <phoneticPr fontId="1"/>
  </si>
  <si>
    <t>第１号様式別紙２　参考</t>
    <rPh sb="0" eb="1">
      <t>ダイ</t>
    </rPh>
    <rPh sb="2" eb="3">
      <t>ゴウ</t>
    </rPh>
    <rPh sb="3" eb="5">
      <t>ヨウシキ</t>
    </rPh>
    <rPh sb="5" eb="7">
      <t>ベッシ</t>
    </rPh>
    <rPh sb="9" eb="11">
      <t>サンコウ</t>
    </rPh>
    <phoneticPr fontId="1"/>
  </si>
  <si>
    <t>支出予定額</t>
    <rPh sb="2" eb="4">
      <t>ヨテイ</t>
    </rPh>
    <phoneticPr fontId="1"/>
  </si>
  <si>
    <t>％</t>
    <phoneticPr fontId="3"/>
  </si>
  <si>
    <t>一般社団法人、公益社団法人
※特例社団法人を含む。</t>
    <rPh sb="0" eb="2">
      <t>イッパン</t>
    </rPh>
    <rPh sb="2" eb="6">
      <t>シャダンホウジン</t>
    </rPh>
    <phoneticPr fontId="3"/>
  </si>
  <si>
    <t>一般財団法人、公益財団法人
※特例財団法人を含む。</t>
    <rPh sb="0" eb="2">
      <t>イッパン</t>
    </rPh>
    <rPh sb="2" eb="6">
      <t>ザイダンホウジン</t>
    </rPh>
    <phoneticPr fontId="3"/>
  </si>
  <si>
    <t>５,０００,０００円×５.０％×５人</t>
    <rPh sb="9" eb="10">
      <t>エン</t>
    </rPh>
    <rPh sb="17" eb="18">
      <t>ヒト</t>
    </rPh>
    <phoneticPr fontId="1"/>
  </si>
  <si>
    <t>総事業費</t>
    <rPh sb="0" eb="1">
      <t>ソウ</t>
    </rPh>
    <rPh sb="1" eb="3">
      <t>ジギョウ</t>
    </rPh>
    <rPh sb="3" eb="4">
      <t>ヒ</t>
    </rPh>
    <phoneticPr fontId="1"/>
  </si>
  <si>
    <t>差引額</t>
    <rPh sb="0" eb="2">
      <t>サシヒキ</t>
    </rPh>
    <rPh sb="2" eb="3">
      <t>ガク</t>
    </rPh>
    <phoneticPr fontId="1"/>
  </si>
  <si>
    <t>対象経費の支出予定額</t>
    <rPh sb="0" eb="2">
      <t>タイショウ</t>
    </rPh>
    <rPh sb="2" eb="4">
      <t>ケイヒ</t>
    </rPh>
    <rPh sb="5" eb="7">
      <t>シシュツ</t>
    </rPh>
    <rPh sb="7" eb="9">
      <t>ヨテイ</t>
    </rPh>
    <rPh sb="9" eb="10">
      <t>ガク</t>
    </rPh>
    <phoneticPr fontId="1"/>
  </si>
  <si>
    <t>研修経費</t>
    <rPh sb="0" eb="2">
      <t>ケンシュウ</t>
    </rPh>
    <rPh sb="2" eb="4">
      <t>ケイヒ</t>
    </rPh>
    <phoneticPr fontId="1"/>
  </si>
  <si>
    <t>教育担当者経費</t>
    <rPh sb="0" eb="2">
      <t>キョウイク</t>
    </rPh>
    <rPh sb="2" eb="5">
      <t>タントウシャ</t>
    </rPh>
    <rPh sb="5" eb="7">
      <t>ケイヒ</t>
    </rPh>
    <phoneticPr fontId="1"/>
  </si>
  <si>
    <t>医療機関受入研修経費</t>
    <rPh sb="0" eb="2">
      <t>イリョウ</t>
    </rPh>
    <rPh sb="2" eb="4">
      <t>キカン</t>
    </rPh>
    <rPh sb="4" eb="6">
      <t>ウケイレ</t>
    </rPh>
    <rPh sb="6" eb="8">
      <t>ケンシュウ</t>
    </rPh>
    <rPh sb="8" eb="10">
      <t>ケイヒ</t>
    </rPh>
    <phoneticPr fontId="1"/>
  </si>
  <si>
    <t>基準額</t>
    <rPh sb="0" eb="2">
      <t>キジュン</t>
    </rPh>
    <rPh sb="2" eb="3">
      <t>ガク</t>
    </rPh>
    <phoneticPr fontId="1"/>
  </si>
  <si>
    <t>受入人数</t>
    <rPh sb="0" eb="2">
      <t>ウケイレ</t>
    </rPh>
    <rPh sb="2" eb="4">
      <t>ニンズウ</t>
    </rPh>
    <phoneticPr fontId="1"/>
  </si>
  <si>
    <t>一名当たりの研修時間</t>
    <rPh sb="0" eb="2">
      <t>イチメイ</t>
    </rPh>
    <rPh sb="2" eb="3">
      <t>ア</t>
    </rPh>
    <rPh sb="6" eb="8">
      <t>ケンシュウ</t>
    </rPh>
    <rPh sb="8" eb="10">
      <t>ジカン</t>
    </rPh>
    <phoneticPr fontId="1"/>
  </si>
  <si>
    <t>金額</t>
    <rPh sb="0" eb="2">
      <t>キンガク</t>
    </rPh>
    <phoneticPr fontId="1"/>
  </si>
  <si>
    <t>選定額１</t>
    <rPh sb="0" eb="2">
      <t>センテイ</t>
    </rPh>
    <rPh sb="2" eb="3">
      <t>ガク</t>
    </rPh>
    <phoneticPr fontId="1"/>
  </si>
  <si>
    <t>選定額２</t>
    <rPh sb="0" eb="2">
      <t>センテイ</t>
    </rPh>
    <rPh sb="2" eb="3">
      <t>ガク</t>
    </rPh>
    <phoneticPr fontId="1"/>
  </si>
  <si>
    <t>所要額</t>
    <rPh sb="0" eb="2">
      <t>ショヨウ</t>
    </rPh>
    <rPh sb="2" eb="3">
      <t>ガク</t>
    </rPh>
    <phoneticPr fontId="1"/>
  </si>
  <si>
    <t>教育担当者
経費</t>
    <rPh sb="0" eb="2">
      <t>キョウイク</t>
    </rPh>
    <rPh sb="2" eb="5">
      <t>タントウシャ</t>
    </rPh>
    <rPh sb="6" eb="8">
      <t>ケイヒ</t>
    </rPh>
    <phoneticPr fontId="1"/>
  </si>
  <si>
    <t>A</t>
    <phoneticPr fontId="1"/>
  </si>
  <si>
    <t>B</t>
    <phoneticPr fontId="1"/>
  </si>
  <si>
    <t>区分</t>
    <rPh sb="0" eb="2">
      <t>クブン</t>
    </rPh>
    <phoneticPr fontId="1"/>
  </si>
  <si>
    <t>病院等名</t>
    <rPh sb="0" eb="2">
      <t>ビョウイン</t>
    </rPh>
    <rPh sb="2" eb="3">
      <t>トウ</t>
    </rPh>
    <rPh sb="3" eb="4">
      <t>メイ</t>
    </rPh>
    <phoneticPr fontId="1"/>
  </si>
  <si>
    <t>設置主体</t>
    <rPh sb="0" eb="2">
      <t>セッチ</t>
    </rPh>
    <rPh sb="2" eb="4">
      <t>シュタイ</t>
    </rPh>
    <phoneticPr fontId="1"/>
  </si>
  <si>
    <t>法人名</t>
    <rPh sb="0" eb="2">
      <t>ホウジン</t>
    </rPh>
    <rPh sb="2" eb="3">
      <t>メイ</t>
    </rPh>
    <phoneticPr fontId="1"/>
  </si>
  <si>
    <t>許可病床数</t>
    <rPh sb="0" eb="2">
      <t>キョカ</t>
    </rPh>
    <rPh sb="2" eb="5">
      <t>ビョウショウスウ</t>
    </rPh>
    <phoneticPr fontId="1"/>
  </si>
  <si>
    <t>寄付金
その他の収入額</t>
    <rPh sb="0" eb="3">
      <t>キフキン</t>
    </rPh>
    <rPh sb="6" eb="7">
      <t>タ</t>
    </rPh>
    <rPh sb="8" eb="10">
      <t>シュウニュウ</t>
    </rPh>
    <rPh sb="10" eb="11">
      <t>ガク</t>
    </rPh>
    <phoneticPr fontId="1"/>
  </si>
  <si>
    <t>新人
保健師数</t>
    <rPh sb="0" eb="2">
      <t>シンジン</t>
    </rPh>
    <rPh sb="3" eb="6">
      <t>ホケンシ</t>
    </rPh>
    <rPh sb="6" eb="7">
      <t>カズ</t>
    </rPh>
    <phoneticPr fontId="1"/>
  </si>
  <si>
    <t>新人
助産師数</t>
    <rPh sb="0" eb="2">
      <t>シンジン</t>
    </rPh>
    <rPh sb="3" eb="6">
      <t>ジョサンシ</t>
    </rPh>
    <rPh sb="6" eb="7">
      <t>カズ</t>
    </rPh>
    <phoneticPr fontId="1"/>
  </si>
  <si>
    <t>新人
看護師数</t>
    <rPh sb="0" eb="2">
      <t>シンジン</t>
    </rPh>
    <rPh sb="3" eb="6">
      <t>カンゴシ</t>
    </rPh>
    <rPh sb="6" eb="7">
      <t>カズ</t>
    </rPh>
    <phoneticPr fontId="1"/>
  </si>
  <si>
    <t>実質
受入人数</t>
    <rPh sb="0" eb="2">
      <t>ジッシツ</t>
    </rPh>
    <rPh sb="3" eb="5">
      <t>ウケイレ</t>
    </rPh>
    <rPh sb="5" eb="7">
      <t>ニンズウ</t>
    </rPh>
    <phoneticPr fontId="1"/>
  </si>
  <si>
    <t>基準額
合計</t>
    <rPh sb="0" eb="2">
      <t>キジュン</t>
    </rPh>
    <rPh sb="2" eb="3">
      <t>ガク</t>
    </rPh>
    <rPh sb="4" eb="6">
      <t>ゴウケイ</t>
    </rPh>
    <phoneticPr fontId="1"/>
  </si>
  <si>
    <t>選定額
のうち
研修・教育担当者
経費
相当額</t>
    <rPh sb="0" eb="2">
      <t>センテイ</t>
    </rPh>
    <rPh sb="2" eb="3">
      <t>ガク</t>
    </rPh>
    <rPh sb="8" eb="10">
      <t>ケンシュウ</t>
    </rPh>
    <rPh sb="11" eb="13">
      <t>キョウイク</t>
    </rPh>
    <rPh sb="13" eb="16">
      <t>タントウシャ</t>
    </rPh>
    <rPh sb="17" eb="19">
      <t>ケイヒ</t>
    </rPh>
    <rPh sb="20" eb="22">
      <t>ソウトウ</t>
    </rPh>
    <rPh sb="22" eb="23">
      <t>ガク</t>
    </rPh>
    <phoneticPr fontId="1"/>
  </si>
  <si>
    <t>選定額
のうち
医療機関受入研修経費
相当額</t>
    <rPh sb="0" eb="2">
      <t>センテイ</t>
    </rPh>
    <rPh sb="2" eb="3">
      <t>ガク</t>
    </rPh>
    <rPh sb="8" eb="10">
      <t>イリョウ</t>
    </rPh>
    <rPh sb="10" eb="12">
      <t>キカン</t>
    </rPh>
    <rPh sb="12" eb="14">
      <t>ウケイレ</t>
    </rPh>
    <rPh sb="14" eb="16">
      <t>ケンシュウ</t>
    </rPh>
    <rPh sb="16" eb="18">
      <t>ケイヒ</t>
    </rPh>
    <rPh sb="19" eb="21">
      <t>ソウトウ</t>
    </rPh>
    <rPh sb="21" eb="22">
      <t>ガク</t>
    </rPh>
    <phoneticPr fontId="1"/>
  </si>
  <si>
    <t>Ｇ</t>
    <phoneticPr fontId="1"/>
  </si>
  <si>
    <t>Ｈ</t>
    <phoneticPr fontId="1"/>
  </si>
  <si>
    <t>Ｊ</t>
    <phoneticPr fontId="1"/>
  </si>
  <si>
    <t>２，０００円×１人（外部講師分）
１，０００円×８人（新人看護職員分）</t>
    <phoneticPr fontId="1"/>
  </si>
  <si>
    <t>３００,０００円（シミュレータ）
２００,０００円（モデル人形）</t>
    <phoneticPr fontId="1"/>
  </si>
  <si>
    <t>７,５００,０００円×１０.０％×２人
５,０００,０００円×１０.０％×７人</t>
    <phoneticPr fontId="1"/>
  </si>
  <si>
    <t>新人
看護
師数</t>
    <rPh sb="0" eb="2">
      <t>シンジン</t>
    </rPh>
    <rPh sb="3" eb="5">
      <t>カンゴ</t>
    </rPh>
    <rPh sb="7" eb="8">
      <t>スウ</t>
    </rPh>
    <phoneticPr fontId="3"/>
  </si>
  <si>
    <t>人</t>
    <rPh sb="0" eb="1">
      <t>ヒト</t>
    </rPh>
    <phoneticPr fontId="1"/>
  </si>
  <si>
    <t>合計新人看護職員数</t>
    <rPh sb="0" eb="2">
      <t>ゴウケイ</t>
    </rPh>
    <rPh sb="2" eb="4">
      <t>シンジン</t>
    </rPh>
    <rPh sb="4" eb="6">
      <t>カンゴ</t>
    </rPh>
    <rPh sb="6" eb="8">
      <t>ショクイン</t>
    </rPh>
    <rPh sb="8" eb="9">
      <t>カズ</t>
    </rPh>
    <phoneticPr fontId="1"/>
  </si>
  <si>
    <t>新　　人　　看　　護　　職　　員　　研　　修　　事　　業　　所　　要　　額　　調　　書</t>
    <rPh sb="0" eb="1">
      <t>シン</t>
    </rPh>
    <rPh sb="3" eb="4">
      <t>ヒト</t>
    </rPh>
    <rPh sb="6" eb="7">
      <t>ミ</t>
    </rPh>
    <rPh sb="9" eb="10">
      <t>マモル</t>
    </rPh>
    <rPh sb="12" eb="13">
      <t>ショク</t>
    </rPh>
    <rPh sb="15" eb="16">
      <t>イン</t>
    </rPh>
    <rPh sb="18" eb="19">
      <t>ケン</t>
    </rPh>
    <rPh sb="21" eb="22">
      <t>オサム</t>
    </rPh>
    <rPh sb="24" eb="25">
      <t>コト</t>
    </rPh>
    <rPh sb="27" eb="28">
      <t>ギョウ</t>
    </rPh>
    <rPh sb="30" eb="31">
      <t>ショ</t>
    </rPh>
    <rPh sb="33" eb="34">
      <t>ヨウ</t>
    </rPh>
    <rPh sb="36" eb="37">
      <t>ガク</t>
    </rPh>
    <rPh sb="39" eb="40">
      <t>チョウ</t>
    </rPh>
    <rPh sb="42" eb="43">
      <t>ショ</t>
    </rPh>
    <phoneticPr fontId="1"/>
  </si>
  <si>
    <t>別紙１</t>
    <rPh sb="0" eb="2">
      <t>ベッシ</t>
    </rPh>
    <phoneticPr fontId="1"/>
  </si>
  <si>
    <t>（注）１　事業を実施する施設ごとに記入すること。</t>
    <rPh sb="1" eb="2">
      <t>チュウ</t>
    </rPh>
    <rPh sb="5" eb="7">
      <t>ジギョウ</t>
    </rPh>
    <rPh sb="8" eb="10">
      <t>ジッシ</t>
    </rPh>
    <rPh sb="12" eb="14">
      <t>シセツ</t>
    </rPh>
    <rPh sb="17" eb="19">
      <t>キニュウ</t>
    </rPh>
    <phoneticPr fontId="3"/>
  </si>
  <si>
    <t>　　　４　Ｃ欄には、Ａの金額からＢの金額を差し引いた金額を記入すること。</t>
    <rPh sb="6" eb="7">
      <t>ラン</t>
    </rPh>
    <rPh sb="12" eb="14">
      <t>キンガク</t>
    </rPh>
    <rPh sb="18" eb="20">
      <t>キンガク</t>
    </rPh>
    <rPh sb="21" eb="22">
      <t>サ</t>
    </rPh>
    <rPh sb="23" eb="24">
      <t>ヒ</t>
    </rPh>
    <rPh sb="26" eb="28">
      <t>キンガク</t>
    </rPh>
    <rPh sb="29" eb="31">
      <t>キニュウ</t>
    </rPh>
    <phoneticPr fontId="3"/>
  </si>
  <si>
    <t>　　　５　「対象経費の支出予定額」は、「研修経費」、「教育担当者経費」及び「医療機関受入研修経費」の３つに分けて記入すること。</t>
    <rPh sb="6" eb="8">
      <t>タイショウ</t>
    </rPh>
    <rPh sb="8" eb="10">
      <t>ケイヒ</t>
    </rPh>
    <rPh sb="11" eb="13">
      <t>シシュツ</t>
    </rPh>
    <rPh sb="13" eb="15">
      <t>ヨテイ</t>
    </rPh>
    <rPh sb="15" eb="16">
      <t>ガク</t>
    </rPh>
    <rPh sb="20" eb="22">
      <t>ケンシュウ</t>
    </rPh>
    <rPh sb="22" eb="24">
      <t>ケイヒ</t>
    </rPh>
    <rPh sb="27" eb="29">
      <t>キョウイク</t>
    </rPh>
    <rPh sb="29" eb="32">
      <t>タントウシャ</t>
    </rPh>
    <rPh sb="32" eb="34">
      <t>ケイヒ</t>
    </rPh>
    <rPh sb="35" eb="36">
      <t>オヨ</t>
    </rPh>
    <rPh sb="38" eb="40">
      <t>イリョウ</t>
    </rPh>
    <rPh sb="40" eb="42">
      <t>キカン</t>
    </rPh>
    <rPh sb="42" eb="44">
      <t>ウケイレ</t>
    </rPh>
    <rPh sb="44" eb="46">
      <t>ケンシュウ</t>
    </rPh>
    <rPh sb="46" eb="48">
      <t>ケイヒ</t>
    </rPh>
    <rPh sb="53" eb="54">
      <t>ワ</t>
    </rPh>
    <rPh sb="56" eb="58">
      <t>キニュウ</t>
    </rPh>
    <phoneticPr fontId="3"/>
  </si>
  <si>
    <t>　　　６　「新人保健師数」、「新人助産師数」及び「新人看護師数（准看護師を含む）」には、当該年度の４月末日現在で在職している新人看護職員であって、新人看護職員研修、新人保健
　　　　師研修又は新人助産師研修のいずれかに参加する人数を記入すること。
　　　　　なお、新人看護職員研修、新人保健師研修又は新人助産師研修の複数の研修を実施する施設において、複数の研修に参加する者は１名として計上する。</t>
    <rPh sb="6" eb="8">
      <t>シンジン</t>
    </rPh>
    <rPh sb="8" eb="11">
      <t>ホケンシ</t>
    </rPh>
    <rPh sb="11" eb="12">
      <t>スウ</t>
    </rPh>
    <rPh sb="15" eb="17">
      <t>シンジン</t>
    </rPh>
    <rPh sb="17" eb="20">
      <t>ジョサンシ</t>
    </rPh>
    <rPh sb="20" eb="21">
      <t>スウ</t>
    </rPh>
    <rPh sb="22" eb="23">
      <t>オヨ</t>
    </rPh>
    <rPh sb="25" eb="27">
      <t>シンジン</t>
    </rPh>
    <rPh sb="27" eb="30">
      <t>カンゴシ</t>
    </rPh>
    <rPh sb="30" eb="31">
      <t>スウ</t>
    </rPh>
    <rPh sb="32" eb="33">
      <t>ジュン</t>
    </rPh>
    <rPh sb="33" eb="36">
      <t>カンゴシ</t>
    </rPh>
    <rPh sb="37" eb="38">
      <t>フク</t>
    </rPh>
    <rPh sb="44" eb="46">
      <t>トウガイ</t>
    </rPh>
    <rPh sb="46" eb="48">
      <t>ネンド</t>
    </rPh>
    <rPh sb="50" eb="51">
      <t>ガツ</t>
    </rPh>
    <rPh sb="51" eb="53">
      <t>マツジツ</t>
    </rPh>
    <rPh sb="53" eb="55">
      <t>ゲンザイ</t>
    </rPh>
    <rPh sb="56" eb="58">
      <t>ザイショク</t>
    </rPh>
    <rPh sb="62" eb="64">
      <t>シンジン</t>
    </rPh>
    <rPh sb="64" eb="66">
      <t>カンゴ</t>
    </rPh>
    <rPh sb="66" eb="68">
      <t>ショクイン</t>
    </rPh>
    <rPh sb="73" eb="75">
      <t>シンジン</t>
    </rPh>
    <rPh sb="75" eb="77">
      <t>カンゴ</t>
    </rPh>
    <rPh sb="77" eb="79">
      <t>ショクイン</t>
    </rPh>
    <rPh sb="79" eb="81">
      <t>ケンシュウ</t>
    </rPh>
    <rPh sb="82" eb="84">
      <t>シンジン</t>
    </rPh>
    <rPh sb="92" eb="94">
      <t>ケンシュウ</t>
    </rPh>
    <rPh sb="94" eb="95">
      <t>マタ</t>
    </rPh>
    <rPh sb="96" eb="98">
      <t>シンジン</t>
    </rPh>
    <rPh sb="98" eb="101">
      <t>ジョサンシ</t>
    </rPh>
    <rPh sb="101" eb="103">
      <t>ケンシュウ</t>
    </rPh>
    <rPh sb="109" eb="111">
      <t>サンカ</t>
    </rPh>
    <rPh sb="113" eb="115">
      <t>ニンズウ</t>
    </rPh>
    <rPh sb="114" eb="115">
      <t>スウ</t>
    </rPh>
    <rPh sb="116" eb="118">
      <t>キニュウ</t>
    </rPh>
    <rPh sb="132" eb="138">
      <t>シンジンカンゴショクイン</t>
    </rPh>
    <rPh sb="138" eb="140">
      <t>ケンシュウ</t>
    </rPh>
    <rPh sb="141" eb="143">
      <t>シンジン</t>
    </rPh>
    <rPh sb="143" eb="146">
      <t>ホケンシ</t>
    </rPh>
    <rPh sb="146" eb="148">
      <t>ケンシュウ</t>
    </rPh>
    <rPh sb="148" eb="149">
      <t>マタ</t>
    </rPh>
    <rPh sb="150" eb="152">
      <t>シンジン</t>
    </rPh>
    <rPh sb="152" eb="155">
      <t>ジョサンシ</t>
    </rPh>
    <rPh sb="155" eb="157">
      <t>ケンシュウ</t>
    </rPh>
    <rPh sb="158" eb="160">
      <t>フクスウ</t>
    </rPh>
    <rPh sb="161" eb="163">
      <t>ケンシュウ</t>
    </rPh>
    <rPh sb="164" eb="166">
      <t>ジッシ</t>
    </rPh>
    <rPh sb="168" eb="170">
      <t>シセツ</t>
    </rPh>
    <rPh sb="175" eb="177">
      <t>フクスウ</t>
    </rPh>
    <rPh sb="178" eb="180">
      <t>ケンシュウ</t>
    </rPh>
    <rPh sb="181" eb="183">
      <t>サンカ</t>
    </rPh>
    <rPh sb="185" eb="186">
      <t>モノ</t>
    </rPh>
    <rPh sb="188" eb="189">
      <t>メイ</t>
    </rPh>
    <rPh sb="192" eb="194">
      <t>ケイジョウ</t>
    </rPh>
    <phoneticPr fontId="3"/>
  </si>
  <si>
    <t>　　　７　「受入人数」は年間で受入を予定している新人看護職員の人数を記入すること。</t>
    <rPh sb="6" eb="8">
      <t>ウケイレ</t>
    </rPh>
    <rPh sb="8" eb="10">
      <t>ニンズウ</t>
    </rPh>
    <rPh sb="12" eb="14">
      <t>ネンカン</t>
    </rPh>
    <rPh sb="15" eb="17">
      <t>ウケイレ</t>
    </rPh>
    <rPh sb="18" eb="20">
      <t>ヨテイ</t>
    </rPh>
    <rPh sb="24" eb="26">
      <t>シンジン</t>
    </rPh>
    <rPh sb="26" eb="28">
      <t>カンゴ</t>
    </rPh>
    <rPh sb="28" eb="30">
      <t>ショクイン</t>
    </rPh>
    <rPh sb="31" eb="33">
      <t>ニンズウ</t>
    </rPh>
    <rPh sb="34" eb="36">
      <t>キニュウ</t>
    </rPh>
    <phoneticPr fontId="3"/>
  </si>
  <si>
    <t>　　　８　「一名当たりの研修時間」は受け入れた新人看護職員一名当たりが受ける年間研修時間を記入すること。研修時間がそれぞれ異なる場合は、その全てを必ず記入すること。
　　　　　例：受入人数が20名で、５名の年間研修時間が50時間、10名が15時間、残り５名が５時間の場合→「5名が50時間、10名が15時間、5名が5時間」</t>
    <rPh sb="6" eb="8">
      <t>イチメイ</t>
    </rPh>
    <rPh sb="8" eb="9">
      <t>ア</t>
    </rPh>
    <rPh sb="12" eb="14">
      <t>ケンシュウ</t>
    </rPh>
    <rPh sb="14" eb="16">
      <t>ジカン</t>
    </rPh>
    <rPh sb="18" eb="19">
      <t>ウ</t>
    </rPh>
    <rPh sb="20" eb="21">
      <t>イ</t>
    </rPh>
    <rPh sb="23" eb="25">
      <t>シンジン</t>
    </rPh>
    <rPh sb="25" eb="27">
      <t>カンゴ</t>
    </rPh>
    <rPh sb="27" eb="29">
      <t>ショクイン</t>
    </rPh>
    <rPh sb="29" eb="31">
      <t>イチメイ</t>
    </rPh>
    <rPh sb="31" eb="32">
      <t>ア</t>
    </rPh>
    <rPh sb="35" eb="36">
      <t>ウ</t>
    </rPh>
    <rPh sb="38" eb="40">
      <t>ネンカン</t>
    </rPh>
    <rPh sb="40" eb="42">
      <t>ケンシュウ</t>
    </rPh>
    <rPh sb="42" eb="44">
      <t>ジカン</t>
    </rPh>
    <rPh sb="45" eb="47">
      <t>キニュウ</t>
    </rPh>
    <rPh sb="52" eb="54">
      <t>ケンシュウ</t>
    </rPh>
    <rPh sb="54" eb="56">
      <t>ジカン</t>
    </rPh>
    <rPh sb="61" eb="62">
      <t>コト</t>
    </rPh>
    <rPh sb="64" eb="66">
      <t>バアイ</t>
    </rPh>
    <rPh sb="70" eb="71">
      <t>スベ</t>
    </rPh>
    <rPh sb="73" eb="74">
      <t>カナラ</t>
    </rPh>
    <rPh sb="75" eb="77">
      <t>キニュウ</t>
    </rPh>
    <rPh sb="88" eb="89">
      <t>レイ</t>
    </rPh>
    <rPh sb="90" eb="92">
      <t>ウケイレ</t>
    </rPh>
    <rPh sb="92" eb="94">
      <t>ニンズウ</t>
    </rPh>
    <rPh sb="97" eb="98">
      <t>メイ</t>
    </rPh>
    <rPh sb="101" eb="102">
      <t>メイ</t>
    </rPh>
    <rPh sb="103" eb="105">
      <t>ネンカン</t>
    </rPh>
    <rPh sb="105" eb="107">
      <t>ケンシュウ</t>
    </rPh>
    <rPh sb="107" eb="109">
      <t>ジカン</t>
    </rPh>
    <rPh sb="112" eb="114">
      <t>ジカン</t>
    </rPh>
    <rPh sb="117" eb="118">
      <t>メイ</t>
    </rPh>
    <rPh sb="121" eb="123">
      <t>ジカン</t>
    </rPh>
    <rPh sb="124" eb="125">
      <t>ノコ</t>
    </rPh>
    <rPh sb="127" eb="128">
      <t>メイ</t>
    </rPh>
    <rPh sb="130" eb="132">
      <t>ジカン</t>
    </rPh>
    <rPh sb="133" eb="135">
      <t>バアイ</t>
    </rPh>
    <rPh sb="138" eb="139">
      <t>メイ</t>
    </rPh>
    <rPh sb="142" eb="144">
      <t>ジカン</t>
    </rPh>
    <rPh sb="147" eb="148">
      <t>メイ</t>
    </rPh>
    <rPh sb="151" eb="153">
      <t>ジカン</t>
    </rPh>
    <rPh sb="155" eb="156">
      <t>メイ</t>
    </rPh>
    <rPh sb="158" eb="160">
      <t>ジカン</t>
    </rPh>
    <phoneticPr fontId="3"/>
  </si>
  <si>
    <t>　　　９　「実質受入人数」は40時間の研修を行った新人看護職員を１名とすること。なお、１名40時間に満たない場合は、複数名で40時間となれば１名とすること。
　　　　　例：５名の年間研修時間が50時間、10名が15時間、残り５名が５時間の場合→50時間の５名は５名、15時間の10名は３人で45時間となるので３名、５時間の5名と15時間の残りの１名
　　　　が合わせて40時間となるので１名とし、実質受入人数は「９名」とする。</t>
    <rPh sb="6" eb="8">
      <t>ジッシツ</t>
    </rPh>
    <rPh sb="8" eb="10">
      <t>ウケイレ</t>
    </rPh>
    <rPh sb="10" eb="12">
      <t>ニンズウ</t>
    </rPh>
    <rPh sb="16" eb="18">
      <t>ジカン</t>
    </rPh>
    <rPh sb="19" eb="21">
      <t>ケンシュウ</t>
    </rPh>
    <rPh sb="22" eb="23">
      <t>オコナ</t>
    </rPh>
    <rPh sb="25" eb="27">
      <t>シンジン</t>
    </rPh>
    <rPh sb="27" eb="29">
      <t>カンゴ</t>
    </rPh>
    <rPh sb="29" eb="31">
      <t>ショクイン</t>
    </rPh>
    <rPh sb="33" eb="34">
      <t>メイ</t>
    </rPh>
    <rPh sb="44" eb="45">
      <t>メイ</t>
    </rPh>
    <rPh sb="47" eb="49">
      <t>ジカン</t>
    </rPh>
    <rPh sb="50" eb="51">
      <t>ミ</t>
    </rPh>
    <rPh sb="54" eb="56">
      <t>バアイ</t>
    </rPh>
    <rPh sb="58" eb="61">
      <t>フクスウメイ</t>
    </rPh>
    <rPh sb="64" eb="66">
      <t>ジカン</t>
    </rPh>
    <rPh sb="71" eb="72">
      <t>メイ</t>
    </rPh>
    <rPh sb="84" eb="85">
      <t>レイ</t>
    </rPh>
    <rPh sb="87" eb="88">
      <t>メイ</t>
    </rPh>
    <rPh sb="89" eb="91">
      <t>ネンカン</t>
    </rPh>
    <rPh sb="91" eb="93">
      <t>ケンシュウ</t>
    </rPh>
    <rPh sb="93" eb="95">
      <t>ジカン</t>
    </rPh>
    <rPh sb="98" eb="100">
      <t>ジカン</t>
    </rPh>
    <rPh sb="103" eb="104">
      <t>メイ</t>
    </rPh>
    <rPh sb="107" eb="109">
      <t>ジカン</t>
    </rPh>
    <rPh sb="110" eb="111">
      <t>ノコ</t>
    </rPh>
    <rPh sb="113" eb="114">
      <t>メイ</t>
    </rPh>
    <rPh sb="116" eb="118">
      <t>ジカン</t>
    </rPh>
    <rPh sb="119" eb="121">
      <t>バアイ</t>
    </rPh>
    <rPh sb="124" eb="126">
      <t>ジカン</t>
    </rPh>
    <rPh sb="128" eb="129">
      <t>メイ</t>
    </rPh>
    <rPh sb="131" eb="132">
      <t>メイ</t>
    </rPh>
    <rPh sb="135" eb="137">
      <t>ジカン</t>
    </rPh>
    <rPh sb="140" eb="141">
      <t>メイ</t>
    </rPh>
    <rPh sb="143" eb="144">
      <t>ニン</t>
    </rPh>
    <rPh sb="147" eb="149">
      <t>ジカン</t>
    </rPh>
    <rPh sb="155" eb="156">
      <t>メイ</t>
    </rPh>
    <rPh sb="158" eb="160">
      <t>ジカン</t>
    </rPh>
    <rPh sb="162" eb="163">
      <t>メイ</t>
    </rPh>
    <rPh sb="166" eb="168">
      <t>ジカン</t>
    </rPh>
    <rPh sb="169" eb="170">
      <t>ノコ</t>
    </rPh>
    <rPh sb="173" eb="174">
      <t>メイ</t>
    </rPh>
    <rPh sb="180" eb="181">
      <t>ア</t>
    </rPh>
    <rPh sb="186" eb="188">
      <t>ジカン</t>
    </rPh>
    <rPh sb="194" eb="195">
      <t>メイ</t>
    </rPh>
    <rPh sb="198" eb="200">
      <t>ジッシツ</t>
    </rPh>
    <rPh sb="200" eb="202">
      <t>ウケイレ</t>
    </rPh>
    <rPh sb="202" eb="204">
      <t>ニンズウ</t>
    </rPh>
    <rPh sb="207" eb="208">
      <t>メイ</t>
    </rPh>
    <phoneticPr fontId="3"/>
  </si>
  <si>
    <t>病院等名　　　　　　　　　　　　</t>
    <rPh sb="0" eb="2">
      <t>ビョウイン</t>
    </rPh>
    <rPh sb="2" eb="3">
      <t>トウ</t>
    </rPh>
    <rPh sb="3" eb="4">
      <t>メイ</t>
    </rPh>
    <phoneticPr fontId="1"/>
  </si>
  <si>
    <t>　　　２　「新人保健師数」、「新人助産師数」及び「新人看護師数（准看護師を含む）」には、当該年度の４月末日現在で在職している新人看護職員であって、新人看護職員研修、新人保健師研修又は新人助産師研修のいずれかに
　　　　参加する人数を記入すること。
　　　　　なお、新人看護職員研修、新人保健師研修又は新人助産師研修の複数の研修を実施する施設において、複数の研修に参加する者は１名として計上する。</t>
    <rPh sb="6" eb="8">
      <t>シンジン</t>
    </rPh>
    <rPh sb="8" eb="11">
      <t>ホケンシ</t>
    </rPh>
    <rPh sb="11" eb="12">
      <t>スウ</t>
    </rPh>
    <rPh sb="15" eb="17">
      <t>シンジン</t>
    </rPh>
    <rPh sb="17" eb="20">
      <t>ジョサンシ</t>
    </rPh>
    <rPh sb="20" eb="21">
      <t>スウ</t>
    </rPh>
    <rPh sb="22" eb="23">
      <t>オヨ</t>
    </rPh>
    <rPh sb="25" eb="27">
      <t>シンジン</t>
    </rPh>
    <rPh sb="27" eb="30">
      <t>カンゴシ</t>
    </rPh>
    <rPh sb="30" eb="31">
      <t>スウ</t>
    </rPh>
    <rPh sb="32" eb="33">
      <t>ジュン</t>
    </rPh>
    <rPh sb="33" eb="36">
      <t>カンゴシ</t>
    </rPh>
    <rPh sb="37" eb="38">
      <t>フク</t>
    </rPh>
    <rPh sb="44" eb="46">
      <t>トウガイ</t>
    </rPh>
    <rPh sb="46" eb="48">
      <t>ネンド</t>
    </rPh>
    <rPh sb="50" eb="51">
      <t>ガツ</t>
    </rPh>
    <rPh sb="51" eb="53">
      <t>マツジツ</t>
    </rPh>
    <rPh sb="53" eb="55">
      <t>ゲンザイ</t>
    </rPh>
    <rPh sb="56" eb="58">
      <t>ザイショク</t>
    </rPh>
    <rPh sb="62" eb="64">
      <t>シンジン</t>
    </rPh>
    <rPh sb="64" eb="66">
      <t>カンゴ</t>
    </rPh>
    <rPh sb="66" eb="68">
      <t>ショクイン</t>
    </rPh>
    <rPh sb="73" eb="75">
      <t>シンジン</t>
    </rPh>
    <rPh sb="75" eb="77">
      <t>カンゴ</t>
    </rPh>
    <rPh sb="77" eb="79">
      <t>ショクイン</t>
    </rPh>
    <rPh sb="79" eb="81">
      <t>ケンシュウ</t>
    </rPh>
    <rPh sb="82" eb="84">
      <t>シンジン</t>
    </rPh>
    <rPh sb="87" eb="89">
      <t>ケンシュウ</t>
    </rPh>
    <rPh sb="89" eb="90">
      <t>マタ</t>
    </rPh>
    <rPh sb="91" eb="93">
      <t>シンジン</t>
    </rPh>
    <rPh sb="93" eb="96">
      <t>ジョサンシ</t>
    </rPh>
    <rPh sb="96" eb="98">
      <t>ケンシュウ</t>
    </rPh>
    <rPh sb="109" eb="111">
      <t>サンカ</t>
    </rPh>
    <rPh sb="113" eb="115">
      <t>ニンズウ</t>
    </rPh>
    <rPh sb="114" eb="115">
      <t>スウ</t>
    </rPh>
    <rPh sb="116" eb="118">
      <t>キニュウ</t>
    </rPh>
    <rPh sb="132" eb="138">
      <t>シンジンカンゴショクイン</t>
    </rPh>
    <rPh sb="138" eb="140">
      <t>ケンシュウ</t>
    </rPh>
    <rPh sb="141" eb="143">
      <t>シンジン</t>
    </rPh>
    <rPh sb="143" eb="146">
      <t>ホケンシ</t>
    </rPh>
    <rPh sb="146" eb="148">
      <t>ケンシュウ</t>
    </rPh>
    <rPh sb="148" eb="149">
      <t>マタ</t>
    </rPh>
    <rPh sb="150" eb="152">
      <t>シンジン</t>
    </rPh>
    <rPh sb="152" eb="155">
      <t>ジョサンシ</t>
    </rPh>
    <rPh sb="155" eb="157">
      <t>ケンシュウ</t>
    </rPh>
    <rPh sb="158" eb="160">
      <t>フクスウ</t>
    </rPh>
    <rPh sb="161" eb="163">
      <t>ケンシュウ</t>
    </rPh>
    <rPh sb="164" eb="166">
      <t>ジッシ</t>
    </rPh>
    <rPh sb="168" eb="170">
      <t>シセツ</t>
    </rPh>
    <rPh sb="175" eb="177">
      <t>フクスウ</t>
    </rPh>
    <rPh sb="178" eb="180">
      <t>ケンシュウ</t>
    </rPh>
    <rPh sb="181" eb="183">
      <t>サンカ</t>
    </rPh>
    <rPh sb="185" eb="186">
      <t>モノ</t>
    </rPh>
    <rPh sb="188" eb="189">
      <t>メイ</t>
    </rPh>
    <rPh sb="192" eb="194">
      <t>ケイジョウ</t>
    </rPh>
    <phoneticPr fontId="3"/>
  </si>
  <si>
    <t>　　　３　「看護職員離職率」の算出にあたっては次式による。なお、各数値は当該年度の前年度の数値を使用すること。</t>
    <rPh sb="6" eb="8">
      <t>カンゴ</t>
    </rPh>
    <rPh sb="8" eb="10">
      <t>ショクイン</t>
    </rPh>
    <rPh sb="10" eb="13">
      <t>リショクリツ</t>
    </rPh>
    <rPh sb="15" eb="17">
      <t>サンシュツ</t>
    </rPh>
    <rPh sb="23" eb="25">
      <t>ジシキ</t>
    </rPh>
    <rPh sb="32" eb="33">
      <t>カク</t>
    </rPh>
    <rPh sb="33" eb="35">
      <t>スウチ</t>
    </rPh>
    <rPh sb="48" eb="50">
      <t>シヨウ</t>
    </rPh>
    <phoneticPr fontId="3"/>
  </si>
  <si>
    <t>　　　　　看護職員離職率＝看護職員退職者数／平均看護職員数×１００　（小数第２位を四捨五入）</t>
    <rPh sb="5" eb="7">
      <t>カンゴ</t>
    </rPh>
    <rPh sb="7" eb="9">
      <t>ショクイン</t>
    </rPh>
    <rPh sb="9" eb="12">
      <t>リショクリツ</t>
    </rPh>
    <rPh sb="13" eb="15">
      <t>カンゴ</t>
    </rPh>
    <rPh sb="15" eb="17">
      <t>ショクイン</t>
    </rPh>
    <rPh sb="17" eb="20">
      <t>タイショクシャ</t>
    </rPh>
    <rPh sb="20" eb="21">
      <t>スウ</t>
    </rPh>
    <rPh sb="22" eb="24">
      <t>ヘイキン</t>
    </rPh>
    <rPh sb="24" eb="26">
      <t>カンゴ</t>
    </rPh>
    <rPh sb="26" eb="29">
      <t>ショクインスウ</t>
    </rPh>
    <rPh sb="35" eb="37">
      <t>ショウスウ</t>
    </rPh>
    <rPh sb="37" eb="38">
      <t>ダイ</t>
    </rPh>
    <rPh sb="39" eb="40">
      <t>イ</t>
    </rPh>
    <rPh sb="41" eb="45">
      <t>シシャゴニュウ</t>
    </rPh>
    <phoneticPr fontId="3"/>
  </si>
  <si>
    <t>　　　　　※平均看護職員数＝（年度当初の在籍看護職員数＋年度末の在籍看護職員数）／２</t>
    <rPh sb="6" eb="8">
      <t>ヘイキン</t>
    </rPh>
    <rPh sb="8" eb="10">
      <t>カンゴ</t>
    </rPh>
    <rPh sb="10" eb="13">
      <t>ショクインスウ</t>
    </rPh>
    <rPh sb="15" eb="17">
      <t>ネンド</t>
    </rPh>
    <rPh sb="17" eb="19">
      <t>トウショ</t>
    </rPh>
    <rPh sb="20" eb="22">
      <t>ザイセキ</t>
    </rPh>
    <rPh sb="22" eb="24">
      <t>カンゴ</t>
    </rPh>
    <rPh sb="24" eb="27">
      <t>ショクインスウ</t>
    </rPh>
    <rPh sb="28" eb="31">
      <t>ネンドマツ</t>
    </rPh>
    <rPh sb="32" eb="34">
      <t>ザイセキ</t>
    </rPh>
    <rPh sb="34" eb="36">
      <t>カンゴ</t>
    </rPh>
    <rPh sb="36" eb="39">
      <t>ショクインスウ</t>
    </rPh>
    <phoneticPr fontId="3"/>
  </si>
  <si>
    <t>　　　４　「新人看護職員離職率」の算出にあたっては次式による。なお、各数値は当該年度の前年度の数値を使用すること。</t>
    <rPh sb="6" eb="8">
      <t>シンジン</t>
    </rPh>
    <rPh sb="8" eb="10">
      <t>カンゴ</t>
    </rPh>
    <rPh sb="10" eb="12">
      <t>ショクイン</t>
    </rPh>
    <rPh sb="12" eb="15">
      <t>リショクリツ</t>
    </rPh>
    <rPh sb="17" eb="19">
      <t>サンシュツ</t>
    </rPh>
    <rPh sb="25" eb="27">
      <t>ジシキ</t>
    </rPh>
    <rPh sb="34" eb="35">
      <t>カク</t>
    </rPh>
    <rPh sb="35" eb="37">
      <t>スウチ</t>
    </rPh>
    <rPh sb="50" eb="52">
      <t>シヨウ</t>
    </rPh>
    <phoneticPr fontId="3"/>
  </si>
  <si>
    <t>　　　　　新人看護職員離職率＝新人看護職員退職者数／新人看護職員採用者数×１００　（小数第２位を四捨五入）</t>
    <rPh sb="5" eb="7">
      <t>シンジン</t>
    </rPh>
    <rPh sb="7" eb="9">
      <t>カンゴ</t>
    </rPh>
    <rPh sb="9" eb="11">
      <t>ショクイン</t>
    </rPh>
    <rPh sb="11" eb="14">
      <t>リショクリツ</t>
    </rPh>
    <rPh sb="15" eb="17">
      <t>シンジン</t>
    </rPh>
    <rPh sb="17" eb="19">
      <t>カンゴ</t>
    </rPh>
    <rPh sb="19" eb="21">
      <t>ショクイン</t>
    </rPh>
    <rPh sb="21" eb="24">
      <t>タイショクシャ</t>
    </rPh>
    <rPh sb="24" eb="25">
      <t>スウ</t>
    </rPh>
    <rPh sb="26" eb="28">
      <t>シンジン</t>
    </rPh>
    <rPh sb="28" eb="30">
      <t>カンゴ</t>
    </rPh>
    <rPh sb="30" eb="32">
      <t>ショクイン</t>
    </rPh>
    <rPh sb="32" eb="35">
      <t>サイヨウシャ</t>
    </rPh>
    <rPh sb="35" eb="36">
      <t>スウ</t>
    </rPh>
    <rPh sb="42" eb="44">
      <t>ショウスウ</t>
    </rPh>
    <rPh sb="44" eb="45">
      <t>ダイ</t>
    </rPh>
    <rPh sb="46" eb="47">
      <t>イ</t>
    </rPh>
    <rPh sb="48" eb="52">
      <t>シシャゴニュウ</t>
    </rPh>
    <phoneticPr fontId="3"/>
  </si>
  <si>
    <t>　　　　　※新人看護職員退職者数＝その年度の４月１日から３月３１日の間に退職した新人看護職員の数</t>
    <rPh sb="6" eb="8">
      <t>シンジン</t>
    </rPh>
    <rPh sb="8" eb="10">
      <t>カンゴ</t>
    </rPh>
    <rPh sb="10" eb="12">
      <t>ショクイン</t>
    </rPh>
    <rPh sb="12" eb="15">
      <t>タイショクシャ</t>
    </rPh>
    <rPh sb="15" eb="16">
      <t>スウ</t>
    </rPh>
    <rPh sb="19" eb="21">
      <t>ネンド</t>
    </rPh>
    <rPh sb="23" eb="24">
      <t>ガツ</t>
    </rPh>
    <rPh sb="25" eb="26">
      <t>ニチ</t>
    </rPh>
    <rPh sb="29" eb="30">
      <t>ガツ</t>
    </rPh>
    <rPh sb="32" eb="33">
      <t>ニチ</t>
    </rPh>
    <rPh sb="34" eb="35">
      <t>アイダ</t>
    </rPh>
    <rPh sb="36" eb="38">
      <t>タイショク</t>
    </rPh>
    <rPh sb="40" eb="42">
      <t>シンジン</t>
    </rPh>
    <rPh sb="42" eb="44">
      <t>カンゴ</t>
    </rPh>
    <rPh sb="44" eb="46">
      <t>ショクイン</t>
    </rPh>
    <rPh sb="47" eb="48">
      <t>スウ</t>
    </rPh>
    <phoneticPr fontId="3"/>
  </si>
  <si>
    <t>　　　　　　新人看護職員採用者数＝その年度の４月１日から３月３１日の間に採用した新人看護職員の数</t>
    <rPh sb="6" eb="8">
      <t>シンジン</t>
    </rPh>
    <rPh sb="8" eb="10">
      <t>カンゴ</t>
    </rPh>
    <rPh sb="10" eb="12">
      <t>ショクイン</t>
    </rPh>
    <rPh sb="12" eb="14">
      <t>サイヨウ</t>
    </rPh>
    <rPh sb="14" eb="15">
      <t>シャ</t>
    </rPh>
    <rPh sb="15" eb="16">
      <t>スウ</t>
    </rPh>
    <rPh sb="19" eb="21">
      <t>ネンド</t>
    </rPh>
    <rPh sb="23" eb="24">
      <t>ガツ</t>
    </rPh>
    <rPh sb="25" eb="26">
      <t>ニチ</t>
    </rPh>
    <rPh sb="29" eb="30">
      <t>ガツ</t>
    </rPh>
    <rPh sb="32" eb="33">
      <t>ニチ</t>
    </rPh>
    <rPh sb="34" eb="35">
      <t>アイダ</t>
    </rPh>
    <rPh sb="36" eb="38">
      <t>サイヨウ</t>
    </rPh>
    <rPh sb="40" eb="42">
      <t>シンジン</t>
    </rPh>
    <rPh sb="42" eb="44">
      <t>カンゴ</t>
    </rPh>
    <rPh sb="44" eb="46">
      <t>ショクイン</t>
    </rPh>
    <rPh sb="47" eb="48">
      <t>スウ</t>
    </rPh>
    <phoneticPr fontId="3"/>
  </si>
  <si>
    <t>　　　７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
  </si>
  <si>
    <t>　　　８　「受入予定人数」は、自施設の新人看護職員研修に、他の病院等から受け入れる予定の新人看護職員数とし、実人数とする。</t>
    <rPh sb="6" eb="8">
      <t>ウケイレ</t>
    </rPh>
    <rPh sb="8" eb="10">
      <t>ヨテイ</t>
    </rPh>
    <rPh sb="10" eb="12">
      <t>ニンズウ</t>
    </rPh>
    <rPh sb="15" eb="16">
      <t>ジ</t>
    </rPh>
    <rPh sb="16" eb="18">
      <t>シセツ</t>
    </rPh>
    <rPh sb="19" eb="21">
      <t>シンジン</t>
    </rPh>
    <rPh sb="21" eb="23">
      <t>カンゴ</t>
    </rPh>
    <rPh sb="23" eb="25">
      <t>ショクイン</t>
    </rPh>
    <rPh sb="25" eb="27">
      <t>ケンシュウ</t>
    </rPh>
    <rPh sb="29" eb="30">
      <t>タ</t>
    </rPh>
    <rPh sb="31" eb="33">
      <t>ビョウイン</t>
    </rPh>
    <rPh sb="33" eb="34">
      <t>トウ</t>
    </rPh>
    <rPh sb="36" eb="37">
      <t>ウ</t>
    </rPh>
    <rPh sb="38" eb="39">
      <t>イ</t>
    </rPh>
    <rPh sb="41" eb="43">
      <t>ヨテイ</t>
    </rPh>
    <rPh sb="44" eb="46">
      <t>シンジン</t>
    </rPh>
    <rPh sb="46" eb="48">
      <t>カンゴ</t>
    </rPh>
    <rPh sb="48" eb="51">
      <t>ショクインスウ</t>
    </rPh>
    <rPh sb="54" eb="55">
      <t>ジツ</t>
    </rPh>
    <rPh sb="55" eb="57">
      <t>ニンズウ</t>
    </rPh>
    <phoneticPr fontId="3"/>
  </si>
  <si>
    <t>　　　９　「実施月数」及び「実施日数」は、それぞれ医療機関受入研修事業の年間実施予定月数及び日数を記載すること。</t>
    <rPh sb="6" eb="8">
      <t>ジッシ</t>
    </rPh>
    <rPh sb="8" eb="10">
      <t>ツキスウ</t>
    </rPh>
    <rPh sb="11" eb="12">
      <t>オヨ</t>
    </rPh>
    <rPh sb="14" eb="16">
      <t>ジッシ</t>
    </rPh>
    <rPh sb="16" eb="18">
      <t>ニッスウ</t>
    </rPh>
    <rPh sb="25" eb="27">
      <t>イリョウ</t>
    </rPh>
    <rPh sb="27" eb="29">
      <t>キカン</t>
    </rPh>
    <rPh sb="29" eb="31">
      <t>ウケイレ</t>
    </rPh>
    <rPh sb="31" eb="33">
      <t>ケンシュウ</t>
    </rPh>
    <rPh sb="33" eb="35">
      <t>ジギョウ</t>
    </rPh>
    <rPh sb="36" eb="38">
      <t>ネンカン</t>
    </rPh>
    <rPh sb="38" eb="40">
      <t>ジッシ</t>
    </rPh>
    <rPh sb="40" eb="42">
      <t>ヨテイ</t>
    </rPh>
    <rPh sb="42" eb="44">
      <t>ツキスウ</t>
    </rPh>
    <rPh sb="44" eb="45">
      <t>オヨ</t>
    </rPh>
    <rPh sb="46" eb="48">
      <t>ニッスウ</t>
    </rPh>
    <rPh sb="49" eb="51">
      <t>キサイ</t>
    </rPh>
    <phoneticPr fontId="3"/>
  </si>
  <si>
    <t>　　　６　「新人看護職員を支える体制」は、プリセプターシップ、チューターシップ、メンターシップ、チーム支援型、相談窓口、その他から最もよく当てはまるものを選択すること。
　　　　　※「その他」を選択した場合は備考欄に回答を記載すること。</t>
    <rPh sb="6" eb="8">
      <t>シンジン</t>
    </rPh>
    <rPh sb="8" eb="10">
      <t>カンゴ</t>
    </rPh>
    <rPh sb="10" eb="12">
      <t>ショクイン</t>
    </rPh>
    <rPh sb="13" eb="14">
      <t>ササ</t>
    </rPh>
    <rPh sb="16" eb="18">
      <t>タイセイ</t>
    </rPh>
    <rPh sb="51" eb="53">
      <t>シエン</t>
    </rPh>
    <rPh sb="53" eb="54">
      <t>ガタ</t>
    </rPh>
    <rPh sb="55" eb="57">
      <t>ソウダン</t>
    </rPh>
    <rPh sb="57" eb="59">
      <t>マドグチ</t>
    </rPh>
    <rPh sb="62" eb="63">
      <t>タ</t>
    </rPh>
    <rPh sb="65" eb="66">
      <t>モット</t>
    </rPh>
    <rPh sb="69" eb="70">
      <t>ア</t>
    </rPh>
    <rPh sb="77" eb="79">
      <t>センタク</t>
    </rPh>
    <rPh sb="94" eb="95">
      <t>タ</t>
    </rPh>
    <rPh sb="97" eb="99">
      <t>センタク</t>
    </rPh>
    <rPh sb="101" eb="103">
      <t>バアイ</t>
    </rPh>
    <phoneticPr fontId="3"/>
  </si>
  <si>
    <t>（注）　賃金は、新人看護職員の外部研修参加に伴う代替職員経費に限る</t>
    <phoneticPr fontId="1"/>
  </si>
  <si>
    <t>（注）１　当該年度の４月末日現在で作成すること（ただし、以下の注３及び注４については、当該年度の前年度の数値を用いて算出すること）。</t>
    <rPh sb="1" eb="2">
      <t>チュウ</t>
    </rPh>
    <phoneticPr fontId="3"/>
  </si>
  <si>
    <t>全看護
職員数</t>
    <rPh sb="0" eb="1">
      <t>ゼン</t>
    </rPh>
    <rPh sb="1" eb="3">
      <t>カンゴ</t>
    </rPh>
    <rPh sb="4" eb="7">
      <t>ショクインスウ</t>
    </rPh>
    <phoneticPr fontId="3"/>
  </si>
  <si>
    <t>　　　２　区分には「病院」、「診療所」、「助産所」、「介護老人保健施設」、「指定訪問看護事業所」及び「介護予防訪問看護事業所」から選んで記入すること。
　　　　　なお、「指定訪問看護事業所」及び「介護予防訪問看護事業所」とは、看護師等の人材確保の促進に関する法律第２条第２項に規定する施設を指す。</t>
    <rPh sb="5" eb="7">
      <t>クブン</t>
    </rPh>
    <rPh sb="10" eb="12">
      <t>ビョウイン</t>
    </rPh>
    <rPh sb="15" eb="18">
      <t>シンリョウジョ</t>
    </rPh>
    <rPh sb="21" eb="23">
      <t>ジョサン</t>
    </rPh>
    <rPh sb="23" eb="24">
      <t>ジョ</t>
    </rPh>
    <rPh sb="27" eb="29">
      <t>カイゴ</t>
    </rPh>
    <rPh sb="29" eb="31">
      <t>ロウジン</t>
    </rPh>
    <rPh sb="31" eb="33">
      <t>ホケン</t>
    </rPh>
    <rPh sb="33" eb="35">
      <t>シセツ</t>
    </rPh>
    <rPh sb="48" eb="49">
      <t>オヨ</t>
    </rPh>
    <rPh sb="51" eb="53">
      <t>カイゴ</t>
    </rPh>
    <rPh sb="53" eb="55">
      <t>ヨボウ</t>
    </rPh>
    <rPh sb="55" eb="57">
      <t>ホウモン</t>
    </rPh>
    <rPh sb="57" eb="59">
      <t>カンゴ</t>
    </rPh>
    <rPh sb="59" eb="62">
      <t>ジギョウショ</t>
    </rPh>
    <rPh sb="65" eb="66">
      <t>エラ</t>
    </rPh>
    <rPh sb="68" eb="70">
      <t>キニュウ</t>
    </rPh>
    <rPh sb="95" eb="96">
      <t>オヨ</t>
    </rPh>
    <rPh sb="98" eb="100">
      <t>カイゴ</t>
    </rPh>
    <rPh sb="100" eb="102">
      <t>ヨボウ</t>
    </rPh>
    <rPh sb="102" eb="104">
      <t>ホウモン</t>
    </rPh>
    <rPh sb="104" eb="106">
      <t>カンゴ</t>
    </rPh>
    <rPh sb="106" eb="109">
      <t>ジギョウショ</t>
    </rPh>
    <rPh sb="138" eb="140">
      <t>キテイ</t>
    </rPh>
    <rPh sb="142" eb="144">
      <t>シセツ</t>
    </rPh>
    <phoneticPr fontId="3"/>
  </si>
  <si>
    <t>(Ａ-Ｂ)Ｃ</t>
    <phoneticPr fontId="1"/>
  </si>
  <si>
    <t>Ｄ</t>
    <phoneticPr fontId="1"/>
  </si>
  <si>
    <t>Ｅ</t>
    <phoneticPr fontId="1"/>
  </si>
  <si>
    <t>Ｆ</t>
    <phoneticPr fontId="1"/>
  </si>
  <si>
    <t>Ｉ</t>
    <phoneticPr fontId="1"/>
  </si>
  <si>
    <t>Ｋ</t>
    <phoneticPr fontId="1"/>
  </si>
  <si>
    <t>Ｌ</t>
    <phoneticPr fontId="1"/>
  </si>
  <si>
    <t>Ｍ</t>
    <phoneticPr fontId="1"/>
  </si>
  <si>
    <t>　　　10　Ｉ欄には、Ｇ欄の金額とＨ欄の金額とを比較して少ない方の額を記入すること。</t>
    <phoneticPr fontId="3"/>
  </si>
  <si>
    <t>　　　11　Ｊ欄には、Ｃ欄の金額とＩ欄の金額とを比較して少ない方の額を記入すること。</t>
    <phoneticPr fontId="3"/>
  </si>
  <si>
    <t>（医療機関受入研修経費）</t>
    <rPh sb="1" eb="3">
      <t>イリョウ</t>
    </rPh>
    <rPh sb="3" eb="5">
      <t>キカン</t>
    </rPh>
    <rPh sb="5" eb="7">
      <t>ウケイレ</t>
    </rPh>
    <rPh sb="7" eb="9">
      <t>ケンシュウ</t>
    </rPh>
    <rPh sb="9" eb="11">
      <t>ケイヒ</t>
    </rPh>
    <phoneticPr fontId="3"/>
  </si>
  <si>
    <t>新人
保健師
研修</t>
    <rPh sb="0" eb="2">
      <t>シンジン</t>
    </rPh>
    <rPh sb="3" eb="6">
      <t>ホケンシ</t>
    </rPh>
    <rPh sb="7" eb="9">
      <t>ケンシュウ</t>
    </rPh>
    <phoneticPr fontId="1"/>
  </si>
  <si>
    <t>　　　５　「過去の新人看護職員研修の実施状況」は、現年度以前に新人看護職員研修ガイドライン（平成２６年度以降は新人看護職員研修ガイドライン改訂版）に沿った研修を実施していた場合に開始年度を記載すること。
　　　　　なお、平成２１年度以前はガイドラインと同程度の研修を実施していた場合に記載すること。</t>
    <rPh sb="25" eb="26">
      <t>ゲン</t>
    </rPh>
    <rPh sb="26" eb="28">
      <t>ネンド</t>
    </rPh>
    <rPh sb="28" eb="30">
      <t>イゼン</t>
    </rPh>
    <rPh sb="31" eb="35">
      <t>シンジンカンゴ</t>
    </rPh>
    <rPh sb="35" eb="37">
      <t>ショクイン</t>
    </rPh>
    <rPh sb="37" eb="39">
      <t>ケンシュウ</t>
    </rPh>
    <rPh sb="46" eb="48">
      <t>ヘイセイ</t>
    </rPh>
    <rPh sb="50" eb="52">
      <t>ネンド</t>
    </rPh>
    <rPh sb="52" eb="54">
      <t>イコウ</t>
    </rPh>
    <rPh sb="55" eb="57">
      <t>シンジン</t>
    </rPh>
    <rPh sb="57" eb="59">
      <t>カンゴ</t>
    </rPh>
    <rPh sb="59" eb="61">
      <t>ショクイン</t>
    </rPh>
    <rPh sb="61" eb="63">
      <t>ケンシュウ</t>
    </rPh>
    <rPh sb="69" eb="72">
      <t>カイテイバン</t>
    </rPh>
    <rPh sb="74" eb="75">
      <t>ソ</t>
    </rPh>
    <rPh sb="77" eb="79">
      <t>ケンシュウ</t>
    </rPh>
    <rPh sb="80" eb="82">
      <t>ジッシ</t>
    </rPh>
    <rPh sb="86" eb="88">
      <t>バアイ</t>
    </rPh>
    <rPh sb="89" eb="91">
      <t>カイシ</t>
    </rPh>
    <rPh sb="91" eb="93">
      <t>ネンド</t>
    </rPh>
    <rPh sb="94" eb="96">
      <t>キサイ</t>
    </rPh>
    <rPh sb="114" eb="116">
      <t>ネンド</t>
    </rPh>
    <rPh sb="116" eb="118">
      <t>イゼン</t>
    </rPh>
    <rPh sb="126" eb="129">
      <t>ドウテイド</t>
    </rPh>
    <rPh sb="130" eb="132">
      <t>ケンシュウ</t>
    </rPh>
    <rPh sb="133" eb="135">
      <t>ジッシ</t>
    </rPh>
    <rPh sb="139" eb="141">
      <t>バアイ</t>
    </rPh>
    <rPh sb="142" eb="144">
      <t>キサイ</t>
    </rPh>
    <phoneticPr fontId="3"/>
  </si>
  <si>
    <t>別紙２（記載例）</t>
    <rPh sb="4" eb="7">
      <t>キサイレイ</t>
    </rPh>
    <phoneticPr fontId="3"/>
  </si>
  <si>
    <t>　　　12　Ｍ欄には、病床数が300床未満の病院等はＫとＬの合計に１／２を乗じた額を、300床以上の病院はＫに３／４を乗じた額とＬの合計に１／２を乗じた額を記入すること。
　　　　なお、1,000円未満は切捨てるものとする。</t>
    <rPh sb="11" eb="14">
      <t>ビョウショウスウ</t>
    </rPh>
    <rPh sb="18" eb="19">
      <t>ユカ</t>
    </rPh>
    <rPh sb="19" eb="21">
      <t>ミマン</t>
    </rPh>
    <rPh sb="22" eb="24">
      <t>ビョウイン</t>
    </rPh>
    <rPh sb="24" eb="25">
      <t>トウ</t>
    </rPh>
    <rPh sb="30" eb="32">
      <t>ゴウケイ</t>
    </rPh>
    <rPh sb="37" eb="38">
      <t>ジョウ</t>
    </rPh>
    <rPh sb="40" eb="41">
      <t>ガク</t>
    </rPh>
    <rPh sb="46" eb="47">
      <t>ユカ</t>
    </rPh>
    <rPh sb="47" eb="49">
      <t>イジョウ</t>
    </rPh>
    <rPh sb="50" eb="52">
      <t>ビョウイン</t>
    </rPh>
    <rPh sb="59" eb="60">
      <t>ジョウ</t>
    </rPh>
    <rPh sb="62" eb="63">
      <t>ガク</t>
    </rPh>
    <rPh sb="66" eb="68">
      <t>ゴウケイ</t>
    </rPh>
    <rPh sb="73" eb="74">
      <t>ジョウ</t>
    </rPh>
    <rPh sb="76" eb="77">
      <t>ガク</t>
    </rPh>
    <rPh sb="78" eb="80">
      <t>キニュウ</t>
    </rPh>
    <rPh sb="98" eb="99">
      <t>エン</t>
    </rPh>
    <rPh sb="99" eb="101">
      <t>ミマン</t>
    </rPh>
    <rPh sb="102" eb="104">
      <t>キリス</t>
    </rPh>
    <phoneticPr fontId="3"/>
  </si>
  <si>
    <t>平成24年度</t>
  </si>
  <si>
    <t>別紙４</t>
    <rPh sb="0" eb="2">
      <t>ベッシ</t>
    </rPh>
    <phoneticPr fontId="1"/>
  </si>
  <si>
    <t>病院等名　　　　　　　　　　　　　　　</t>
    <rPh sb="0" eb="2">
      <t>ビョウイン</t>
    </rPh>
    <rPh sb="2" eb="3">
      <t>トウ</t>
    </rPh>
    <rPh sb="3" eb="4">
      <t>メイ</t>
    </rPh>
    <phoneticPr fontId="1"/>
  </si>
  <si>
    <t>１．収入の部</t>
    <rPh sb="2" eb="4">
      <t>シュウニュウ</t>
    </rPh>
    <rPh sb="5" eb="6">
      <t>ブ</t>
    </rPh>
    <phoneticPr fontId="1"/>
  </si>
  <si>
    <t>科目</t>
    <rPh sb="0" eb="2">
      <t>カモク</t>
    </rPh>
    <phoneticPr fontId="1"/>
  </si>
  <si>
    <t>予算額　（円）</t>
    <rPh sb="0" eb="3">
      <t>ヨサンガク</t>
    </rPh>
    <rPh sb="5" eb="6">
      <t>エン</t>
    </rPh>
    <phoneticPr fontId="1"/>
  </si>
  <si>
    <t>備考</t>
    <rPh sb="0" eb="2">
      <t>ビコウ</t>
    </rPh>
    <phoneticPr fontId="1"/>
  </si>
  <si>
    <t>補助金収入</t>
    <rPh sb="0" eb="3">
      <t>ホジョキン</t>
    </rPh>
    <rPh sb="3" eb="5">
      <t>シュウニュウ</t>
    </rPh>
    <phoneticPr fontId="1"/>
  </si>
  <si>
    <t>県</t>
    <rPh sb="0" eb="1">
      <t>ケン</t>
    </rPh>
    <phoneticPr fontId="1"/>
  </si>
  <si>
    <t>市町村</t>
    <rPh sb="0" eb="3">
      <t>シチョウソン</t>
    </rPh>
    <phoneticPr fontId="1"/>
  </si>
  <si>
    <t>寄付金その他の収入</t>
    <rPh sb="0" eb="3">
      <t>キフキン</t>
    </rPh>
    <rPh sb="5" eb="6">
      <t>タ</t>
    </rPh>
    <rPh sb="7" eb="9">
      <t>シュウニュウ</t>
    </rPh>
    <phoneticPr fontId="1"/>
  </si>
  <si>
    <t>設置者負担額</t>
    <rPh sb="0" eb="3">
      <t>セッチシャ</t>
    </rPh>
    <rPh sb="3" eb="6">
      <t>フタンガク</t>
    </rPh>
    <phoneticPr fontId="1"/>
  </si>
  <si>
    <t>２．支出の部</t>
    <rPh sb="2" eb="4">
      <t>シシュツ</t>
    </rPh>
    <rPh sb="5" eb="6">
      <t>ブ</t>
    </rPh>
    <phoneticPr fontId="1"/>
  </si>
  <si>
    <t>補助対象経費</t>
    <rPh sb="0" eb="2">
      <t>ホジョ</t>
    </rPh>
    <rPh sb="2" eb="4">
      <t>タイショウ</t>
    </rPh>
    <rPh sb="4" eb="6">
      <t>ケイヒ</t>
    </rPh>
    <phoneticPr fontId="1"/>
  </si>
  <si>
    <t>別紙２「対象経費の支出予定額算出内訳」のとおり</t>
    <rPh sb="0" eb="2">
      <t>ベッシ</t>
    </rPh>
    <rPh sb="4" eb="6">
      <t>タイショウ</t>
    </rPh>
    <rPh sb="6" eb="8">
      <t>ケイヒ</t>
    </rPh>
    <rPh sb="9" eb="11">
      <t>シシュツ</t>
    </rPh>
    <rPh sb="11" eb="14">
      <t>ヨテイガク</t>
    </rPh>
    <rPh sb="14" eb="16">
      <t>サンシュツ</t>
    </rPh>
    <rPh sb="16" eb="18">
      <t>ウチワケ</t>
    </rPh>
    <phoneticPr fontId="1"/>
  </si>
  <si>
    <t>補助対象外経費</t>
    <rPh sb="0" eb="2">
      <t>ホジョ</t>
    </rPh>
    <rPh sb="2" eb="4">
      <t>タイショウ</t>
    </rPh>
    <rPh sb="4" eb="5">
      <t>ガイ</t>
    </rPh>
    <rPh sb="5" eb="7">
      <t>ケイヒ</t>
    </rPh>
    <phoneticPr fontId="1"/>
  </si>
  <si>
    <t>この抄本は、原本と相違ないことを証明します。</t>
    <rPh sb="2" eb="4">
      <t>ショウホン</t>
    </rPh>
    <rPh sb="6" eb="8">
      <t>ゲンポン</t>
    </rPh>
    <rPh sb="9" eb="11">
      <t>ソウイ</t>
    </rPh>
    <rPh sb="16" eb="18">
      <t>ショウメイ</t>
    </rPh>
    <phoneticPr fontId="1"/>
  </si>
  <si>
    <t>　　　　年　　月　　日</t>
    <rPh sb="4" eb="5">
      <t>ネン</t>
    </rPh>
    <rPh sb="7" eb="8">
      <t>ツキ</t>
    </rPh>
    <rPh sb="10" eb="11">
      <t>ヒ</t>
    </rPh>
    <phoneticPr fontId="1"/>
  </si>
  <si>
    <t>別紙５</t>
    <rPh sb="0" eb="2">
      <t>ベッシ</t>
    </rPh>
    <phoneticPr fontId="1"/>
  </si>
  <si>
    <t xml:space="preserve"> </t>
    <phoneticPr fontId="1"/>
  </si>
  <si>
    <t>医 療 機 関 受 入 研 修 実 施 者 名 簿</t>
    <rPh sb="0" eb="1">
      <t>イ</t>
    </rPh>
    <rPh sb="2" eb="3">
      <t>イ</t>
    </rPh>
    <rPh sb="4" eb="5">
      <t>キ</t>
    </rPh>
    <rPh sb="6" eb="7">
      <t>セキ</t>
    </rPh>
    <rPh sb="8" eb="9">
      <t>ウケ</t>
    </rPh>
    <rPh sb="10" eb="11">
      <t>イ</t>
    </rPh>
    <rPh sb="12" eb="13">
      <t>ケン</t>
    </rPh>
    <rPh sb="14" eb="15">
      <t>オサム</t>
    </rPh>
    <rPh sb="16" eb="17">
      <t>ジツ</t>
    </rPh>
    <rPh sb="18" eb="19">
      <t>シ</t>
    </rPh>
    <rPh sb="20" eb="21">
      <t>シャ</t>
    </rPh>
    <rPh sb="22" eb="23">
      <t>ナ</t>
    </rPh>
    <rPh sb="24" eb="25">
      <t>ボ</t>
    </rPh>
    <phoneticPr fontId="1"/>
  </si>
  <si>
    <t>病院等名　　　　　　　　　　　　　　　</t>
    <rPh sb="0" eb="2">
      <t>ビョウイン</t>
    </rPh>
    <rPh sb="2" eb="4">
      <t>トウメイ</t>
    </rPh>
    <phoneticPr fontId="1"/>
  </si>
  <si>
    <t>No</t>
    <phoneticPr fontId="1"/>
  </si>
  <si>
    <t>氏名</t>
    <rPh sb="0" eb="2">
      <t>シメイ</t>
    </rPh>
    <phoneticPr fontId="1"/>
  </si>
  <si>
    <t>年齢</t>
    <rPh sb="0" eb="2">
      <t>ネンレイ</t>
    </rPh>
    <phoneticPr fontId="1"/>
  </si>
  <si>
    <t>免許</t>
    <rPh sb="0" eb="2">
      <t>メンキョ</t>
    </rPh>
    <phoneticPr fontId="1"/>
  </si>
  <si>
    <t>所属施設名</t>
    <rPh sb="0" eb="2">
      <t>ショゾク</t>
    </rPh>
    <rPh sb="2" eb="4">
      <t>シセツ</t>
    </rPh>
    <rPh sb="4" eb="5">
      <t>メイ</t>
    </rPh>
    <phoneticPr fontId="1"/>
  </si>
  <si>
    <t>受講時間数</t>
    <rPh sb="0" eb="1">
      <t>ウケ</t>
    </rPh>
    <rPh sb="1" eb="2">
      <t>コウ</t>
    </rPh>
    <rPh sb="2" eb="5">
      <t>ジカンスウ</t>
    </rPh>
    <phoneticPr fontId="1"/>
  </si>
  <si>
    <t>種別</t>
    <rPh sb="0" eb="2">
      <t>シュベツ</t>
    </rPh>
    <phoneticPr fontId="1"/>
  </si>
  <si>
    <t>登録年月日</t>
    <rPh sb="0" eb="2">
      <t>トウロク</t>
    </rPh>
    <rPh sb="2" eb="5">
      <t>ネンガッピ</t>
    </rPh>
    <phoneticPr fontId="1"/>
  </si>
  <si>
    <t>登録番号</t>
    <rPh sb="0" eb="2">
      <t>トウロク</t>
    </rPh>
    <rPh sb="2" eb="4">
      <t>バンゴウ</t>
    </rPh>
    <phoneticPr fontId="1"/>
  </si>
  <si>
    <t>時間</t>
    <rPh sb="0" eb="2">
      <t>ジカン</t>
    </rPh>
    <phoneticPr fontId="1"/>
  </si>
  <si>
    <t>（注）複数種別の免許を所持している場合には、「免許」欄には主たる従事内容の種別を記載すること。
　　　※保健師免許と看護師免許を所持している者が看護師として従事する場合には、看護師免許について記載する。</t>
    <rPh sb="1" eb="2">
      <t>チュウ</t>
    </rPh>
    <rPh sb="3" eb="5">
      <t>フクスウ</t>
    </rPh>
    <rPh sb="5" eb="7">
      <t>シュベツ</t>
    </rPh>
    <rPh sb="8" eb="10">
      <t>メンキョ</t>
    </rPh>
    <rPh sb="11" eb="13">
      <t>ショジ</t>
    </rPh>
    <rPh sb="17" eb="19">
      <t>バアイ</t>
    </rPh>
    <rPh sb="23" eb="25">
      <t>メンキョ</t>
    </rPh>
    <rPh sb="26" eb="27">
      <t>ラン</t>
    </rPh>
    <rPh sb="29" eb="30">
      <t>シュ</t>
    </rPh>
    <rPh sb="32" eb="34">
      <t>ジュウジ</t>
    </rPh>
    <rPh sb="34" eb="36">
      <t>ナイヨウ</t>
    </rPh>
    <rPh sb="37" eb="39">
      <t>シュベツ</t>
    </rPh>
    <rPh sb="40" eb="42">
      <t>キサイ</t>
    </rPh>
    <rPh sb="52" eb="55">
      <t>ホケンシ</t>
    </rPh>
    <rPh sb="55" eb="57">
      <t>メンキョ</t>
    </rPh>
    <rPh sb="58" eb="61">
      <t>カンゴシ</t>
    </rPh>
    <rPh sb="61" eb="63">
      <t>メンキョ</t>
    </rPh>
    <rPh sb="64" eb="66">
      <t>ショジ</t>
    </rPh>
    <rPh sb="70" eb="71">
      <t>モノ</t>
    </rPh>
    <rPh sb="72" eb="74">
      <t>カンゴ</t>
    </rPh>
    <rPh sb="74" eb="75">
      <t>シ</t>
    </rPh>
    <rPh sb="78" eb="80">
      <t>ジュウジ</t>
    </rPh>
    <rPh sb="82" eb="84">
      <t>バアイ</t>
    </rPh>
    <rPh sb="87" eb="89">
      <t>カンゴ</t>
    </rPh>
    <rPh sb="90" eb="92">
      <t>メンキョ</t>
    </rPh>
    <rPh sb="96" eb="98">
      <t>キサイ</t>
    </rPh>
    <phoneticPr fontId="1"/>
  </si>
  <si>
    <t>代表者の職　氏名　　　　　　　　　　　　　　　　　　　　　</t>
    <rPh sb="0" eb="3">
      <t>ダイヒョウシャ</t>
    </rPh>
    <rPh sb="4" eb="5">
      <t>ショク</t>
    </rPh>
    <rPh sb="6" eb="8">
      <t>シメイ</t>
    </rPh>
    <phoneticPr fontId="1"/>
  </si>
  <si>
    <t>　　　　　　　年度新人看護職員研修事業収支予算書抄本</t>
    <rPh sb="7" eb="9">
      <t>ネンド</t>
    </rPh>
    <rPh sb="9" eb="11">
      <t>シンジン</t>
    </rPh>
    <rPh sb="11" eb="13">
      <t>カンゴ</t>
    </rPh>
    <rPh sb="13" eb="15">
      <t>ショクイン</t>
    </rPh>
    <rPh sb="15" eb="17">
      <t>ケンシュウ</t>
    </rPh>
    <rPh sb="17" eb="19">
      <t>ジギョウ</t>
    </rPh>
    <rPh sb="19" eb="21">
      <t>シュウシ</t>
    </rPh>
    <rPh sb="21" eb="24">
      <t>ヨサンショ</t>
    </rPh>
    <rPh sb="24" eb="26">
      <t>ショウホン</t>
    </rPh>
    <phoneticPr fontId="1"/>
  </si>
  <si>
    <t>病院等名　竹田綜合病院　　　　　　　　　　　</t>
    <rPh sb="0" eb="3">
      <t>ビョウイントウ</t>
    </rPh>
    <rPh sb="3" eb="4">
      <t>メイ</t>
    </rPh>
    <rPh sb="5" eb="7">
      <t>タケタ</t>
    </rPh>
    <rPh sb="7" eb="9">
      <t>ソウゴウ</t>
    </rPh>
    <rPh sb="9" eb="11">
      <t>ビョウイン</t>
    </rPh>
    <phoneticPr fontId="3"/>
  </si>
  <si>
    <t>A4用紙30冊×289円＝8,670円</t>
    <rPh sb="2" eb="4">
      <t>ヨウシ</t>
    </rPh>
    <rPh sb="6" eb="7">
      <t>サツ</t>
    </rPh>
    <rPh sb="11" eb="12">
      <t>エン</t>
    </rPh>
    <rPh sb="18" eb="19">
      <t>エン</t>
    </rPh>
    <phoneticPr fontId="1"/>
  </si>
  <si>
    <t>プラ手1箱1,168円＋350円　綿球1箱693円</t>
    <rPh sb="2" eb="3">
      <t>テ</t>
    </rPh>
    <rPh sb="4" eb="5">
      <t>ハコ</t>
    </rPh>
    <rPh sb="10" eb="11">
      <t>エン</t>
    </rPh>
    <rPh sb="15" eb="16">
      <t>エン</t>
    </rPh>
    <rPh sb="17" eb="19">
      <t>メンキュウ</t>
    </rPh>
    <rPh sb="20" eb="21">
      <t>ハコ</t>
    </rPh>
    <rPh sb="24" eb="25">
      <t>エン</t>
    </rPh>
    <phoneticPr fontId="1"/>
  </si>
  <si>
    <t>模擬痰1,960円　DVD-R2,180円　
インク（カラ－8,420円×2　黒4,030×２</t>
    <rPh sb="0" eb="2">
      <t>モギ</t>
    </rPh>
    <rPh sb="8" eb="9">
      <t>エン</t>
    </rPh>
    <rPh sb="20" eb="21">
      <t>エン</t>
    </rPh>
    <phoneticPr fontId="1"/>
  </si>
  <si>
    <t>ナースのためのME器機マニュアル･慢性腎臓病看護・循環器ビジュアルナーシング・まるごと図解消化器の見方他８冊</t>
    <rPh sb="9" eb="11">
      <t>キキ</t>
    </rPh>
    <rPh sb="17" eb="19">
      <t>マンセイ</t>
    </rPh>
    <rPh sb="19" eb="22">
      <t>ジンゾウビョウ</t>
    </rPh>
    <rPh sb="22" eb="24">
      <t>カンゴ</t>
    </rPh>
    <rPh sb="25" eb="28">
      <t>ジュンカンキ</t>
    </rPh>
    <rPh sb="43" eb="45">
      <t>ズカイ</t>
    </rPh>
    <rPh sb="45" eb="48">
      <t>ショウカキ</t>
    </rPh>
    <rPh sb="49" eb="51">
      <t>ミカタ</t>
    </rPh>
    <rPh sb="51" eb="52">
      <t>ホカ</t>
    </rPh>
    <rPh sb="53" eb="54">
      <t>サツ</t>
    </rPh>
    <phoneticPr fontId="1"/>
  </si>
  <si>
    <t>会議・研修・面談2,565円×475時間＝1,218,375円</t>
    <rPh sb="0" eb="2">
      <t>カイギ</t>
    </rPh>
    <rPh sb="3" eb="5">
      <t>ケンシュウ</t>
    </rPh>
    <rPh sb="6" eb="8">
      <t>メンダン</t>
    </rPh>
    <rPh sb="13" eb="14">
      <t>エン</t>
    </rPh>
    <rPh sb="18" eb="20">
      <t>ジカン</t>
    </rPh>
    <rPh sb="30" eb="31">
      <t>エン</t>
    </rPh>
    <phoneticPr fontId="1"/>
  </si>
  <si>
    <t>会議・研修・面談2,075円×548時間＝1,137,100円</t>
    <rPh sb="0" eb="2">
      <t>カイギ</t>
    </rPh>
    <rPh sb="3" eb="5">
      <t>ケンシュウ</t>
    </rPh>
    <rPh sb="6" eb="8">
      <t>メンダン</t>
    </rPh>
    <rPh sb="13" eb="14">
      <t>エン</t>
    </rPh>
    <rPh sb="18" eb="20">
      <t>ジカン</t>
    </rPh>
    <rPh sb="30" eb="31">
      <t>エン</t>
    </rPh>
    <phoneticPr fontId="1"/>
  </si>
  <si>
    <t>切手84円×３施設×６回＝1,512円</t>
    <rPh sb="0" eb="2">
      <t>キッテ</t>
    </rPh>
    <rPh sb="4" eb="5">
      <t>エン</t>
    </rPh>
    <rPh sb="7" eb="9">
      <t>シセツ</t>
    </rPh>
    <rPh sb="11" eb="12">
      <t>カイ</t>
    </rPh>
    <rPh sb="18" eb="19">
      <t>エン</t>
    </rPh>
    <phoneticPr fontId="1"/>
  </si>
  <si>
    <t>外部講師200,000円×2人＋税40,000円</t>
    <rPh sb="0" eb="2">
      <t>ガイブ</t>
    </rPh>
    <rPh sb="2" eb="4">
      <t>コウシ</t>
    </rPh>
    <rPh sb="11" eb="12">
      <t>エン</t>
    </rPh>
    <rPh sb="14" eb="15">
      <t>ニン</t>
    </rPh>
    <rPh sb="16" eb="17">
      <t>ゼイ</t>
    </rPh>
    <rPh sb="23" eb="24">
      <t>エン</t>
    </rPh>
    <phoneticPr fontId="1"/>
  </si>
  <si>
    <t>25,700円×2人=51,400円</t>
    <rPh sb="6" eb="7">
      <t>エン</t>
    </rPh>
    <rPh sb="9" eb="10">
      <t>ニン</t>
    </rPh>
    <rPh sb="17" eb="1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</si>
</sst>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Red]\(#,##0\)"/>
    <numFmt numFmtId="178" formatCode="#,##0;&quot;△ &quot;#,##0"/>
  </numFmts>
  <fonts count="36"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4"/>
      <name val="ＭＳ Ｐ明朝"/>
      <family val="1"/>
      <charset val="128"/>
    </font>
    <font>
      <sz val="9"/>
      <name val="ＭＳ 明朝"/>
      <family val="1"/>
      <charset val="128"/>
    </font>
    <font>
      <u/>
      <sz val="10"/>
      <name val="ＭＳ 明朝"/>
      <family val="1"/>
      <charset val="128"/>
    </font>
    <font>
      <sz val="6"/>
      <name val="ＭＳ 明朝"/>
      <family val="1"/>
      <charset val="128"/>
    </font>
    <font>
      <b/>
      <sz val="12"/>
      <name val="ＭＳ 明朝"/>
      <family val="1"/>
      <charset val="128"/>
    </font>
    <font>
      <sz val="14"/>
      <name val="HGPｺﾞｼｯｸE"/>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10"/>
      <color indexed="8"/>
      <name val="HGPｺﾞｼｯｸE"/>
      <family val="3"/>
      <charset val="128"/>
    </font>
    <font>
      <sz val="13"/>
      <name val="HGPｺﾞｼｯｸE"/>
      <family val="3"/>
      <charset val="128"/>
    </font>
    <font>
      <sz val="10"/>
      <name val="HGPｺﾞｼｯｸE"/>
      <family val="3"/>
      <charset val="128"/>
    </font>
    <font>
      <sz val="8"/>
      <name val="ＭＳ 明朝"/>
      <family val="1"/>
      <charset val="128"/>
    </font>
    <font>
      <sz val="7"/>
      <name val="ＭＳ 明朝"/>
      <family val="1"/>
      <charset val="128"/>
    </font>
    <font>
      <b/>
      <sz val="12"/>
      <color indexed="81"/>
      <name val="ＭＳ Ｐゴシック"/>
      <family val="3"/>
      <charset val="128"/>
    </font>
    <font>
      <b/>
      <sz val="11"/>
      <name val="ＭＳ 明朝"/>
      <family val="1"/>
      <charset val="128"/>
    </font>
    <font>
      <sz val="10.5"/>
      <color theme="1"/>
      <name val="HGPｺﾞｼｯｸE"/>
      <family val="3"/>
      <charset val="128"/>
    </font>
    <font>
      <sz val="10"/>
      <color theme="1"/>
      <name val="HGPｺﾞｼｯｸE"/>
      <family val="3"/>
      <charset val="128"/>
    </font>
    <font>
      <sz val="10"/>
      <name val="ＭＳ Ｐゴシック"/>
      <family val="3"/>
      <charset val="128"/>
    </font>
    <font>
      <sz val="8"/>
      <name val="ＭＳ Ｐゴシック"/>
      <family val="3"/>
      <charset val="128"/>
    </font>
    <font>
      <sz val="10"/>
      <color theme="1"/>
      <name val="ＭＳ 明朝"/>
      <family val="1"/>
      <charset val="128"/>
    </font>
    <font>
      <sz val="12"/>
      <name val="ＭＳ Ｐゴシック"/>
      <family val="3"/>
      <charset val="128"/>
    </font>
    <font>
      <sz val="9"/>
      <color theme="1"/>
      <name val="ＭＳ 明朝"/>
      <family val="1"/>
      <charset val="128"/>
    </font>
    <font>
      <u/>
      <sz val="12"/>
      <name val="ＭＳ 明朝"/>
      <family val="1"/>
      <charset val="128"/>
    </font>
    <font>
      <sz val="8"/>
      <color theme="1"/>
      <name val="ＭＳ 明朝"/>
      <family val="1"/>
      <charset val="128"/>
    </font>
    <font>
      <u/>
      <sz val="11"/>
      <name val="ＭＳ 明朝"/>
      <family val="1"/>
      <charset val="128"/>
    </font>
    <font>
      <sz val="14"/>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medium">
        <color indexed="64"/>
      </left>
      <right style="medium">
        <color indexed="64"/>
      </right>
      <top/>
      <bottom/>
      <diagonal/>
    </border>
    <border>
      <left/>
      <right/>
      <top style="dashed">
        <color indexed="64"/>
      </top>
      <bottom style="thin">
        <color indexed="64"/>
      </bottom>
      <diagonal/>
    </border>
    <border>
      <left/>
      <right/>
      <top style="double">
        <color indexed="64"/>
      </top>
      <bottom style="thin">
        <color indexed="64"/>
      </bottom>
      <diagonal/>
    </border>
    <border>
      <left/>
      <right style="thin">
        <color indexed="64"/>
      </right>
      <top/>
      <bottom style="dotted">
        <color theme="0" tint="-0.34998626667073579"/>
      </bottom>
      <diagonal/>
    </border>
    <border>
      <left style="thin">
        <color indexed="64"/>
      </left>
      <right style="thin">
        <color indexed="64"/>
      </right>
      <top/>
      <bottom style="dotted">
        <color theme="0" tint="-0.34998626667073579"/>
      </bottom>
      <diagonal/>
    </border>
    <border>
      <left/>
      <right style="thin">
        <color indexed="64"/>
      </right>
      <top/>
      <bottom style="dotted">
        <color theme="0" tint="-0.24994659260841701"/>
      </bottom>
      <diagonal/>
    </border>
    <border>
      <left/>
      <right/>
      <top/>
      <bottom style="dotted">
        <color theme="0" tint="-0.34998626667073579"/>
      </bottom>
      <diagonal/>
    </border>
    <border>
      <left/>
      <right/>
      <top/>
      <bottom style="dotted">
        <color theme="0" tint="-0.24994659260841701"/>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dashed">
        <color indexed="64"/>
      </bottom>
      <diagonal/>
    </border>
    <border>
      <left/>
      <right/>
      <top style="hair">
        <color indexed="64"/>
      </top>
      <bottom style="dashed">
        <color indexed="64"/>
      </bottom>
      <diagonal/>
    </border>
  </borders>
  <cellStyleXfs count="5">
    <xf numFmtId="0" fontId="0" fillId="0" borderId="0"/>
    <xf numFmtId="38" fontId="2" fillId="0" borderId="0" applyFont="0" applyFill="0" applyBorder="0" applyAlignment="0" applyProtection="0"/>
    <xf numFmtId="0" fontId="2" fillId="0" borderId="0"/>
    <xf numFmtId="0" fontId="4" fillId="0" borderId="0"/>
    <xf numFmtId="1" fontId="5" fillId="0" borderId="0"/>
  </cellStyleXfs>
  <cellXfs count="392">
    <xf numFmtId="0" fontId="0" fillId="0" borderId="0" xfId="0"/>
    <xf numFmtId="0" fontId="4" fillId="0" borderId="0" xfId="2" applyFont="1"/>
    <xf numFmtId="0" fontId="4" fillId="0" borderId="0" xfId="2" applyFont="1" applyAlignment="1">
      <alignment horizontal="right"/>
    </xf>
    <xf numFmtId="0" fontId="6" fillId="0" borderId="0" xfId="2" applyFont="1"/>
    <xf numFmtId="0" fontId="6" fillId="0" borderId="0" xfId="2" applyFont="1" applyAlignment="1">
      <alignment vertical="center"/>
    </xf>
    <xf numFmtId="0" fontId="6" fillId="0" borderId="1" xfId="2" applyFont="1" applyBorder="1"/>
    <xf numFmtId="0" fontId="6" fillId="0" borderId="2" xfId="2" applyFont="1" applyBorder="1"/>
    <xf numFmtId="0" fontId="6" fillId="0" borderId="3" xfId="2" applyFont="1" applyBorder="1" applyAlignment="1">
      <alignment horizontal="distributed" vertical="center" justifyLastLine="1"/>
    </xf>
    <xf numFmtId="0" fontId="6" fillId="0" borderId="4" xfId="2" applyFont="1" applyBorder="1"/>
    <xf numFmtId="0" fontId="6" fillId="0" borderId="5" xfId="2" applyFont="1" applyBorder="1" applyAlignment="1">
      <alignment horizontal="distributed"/>
    </xf>
    <xf numFmtId="0" fontId="6" fillId="0" borderId="6" xfId="2" applyFont="1" applyBorder="1"/>
    <xf numFmtId="0" fontId="6" fillId="0" borderId="7" xfId="2" applyFont="1" applyBorder="1" applyAlignment="1">
      <alignment horizontal="right"/>
    </xf>
    <xf numFmtId="0" fontId="6" fillId="0" borderId="7" xfId="2" applyFont="1" applyBorder="1"/>
    <xf numFmtId="0" fontId="6" fillId="0" borderId="9" xfId="2" applyFont="1" applyBorder="1"/>
    <xf numFmtId="0" fontId="6" fillId="0" borderId="10" xfId="2" applyFont="1" applyBorder="1"/>
    <xf numFmtId="0" fontId="2" fillId="0" borderId="0" xfId="2"/>
    <xf numFmtId="0" fontId="4" fillId="0" borderId="0" xfId="3" applyAlignment="1">
      <alignment vertical="center"/>
    </xf>
    <xf numFmtId="0" fontId="2" fillId="0" borderId="0" xfId="2" applyAlignment="1">
      <alignment vertical="center"/>
    </xf>
    <xf numFmtId="0" fontId="4" fillId="0" borderId="0" xfId="3" applyFont="1" applyAlignment="1">
      <alignment vertical="center"/>
    </xf>
    <xf numFmtId="0" fontId="4" fillId="0" borderId="9" xfId="3" applyBorder="1" applyAlignment="1">
      <alignment horizontal="center" vertical="center"/>
    </xf>
    <xf numFmtId="0" fontId="7" fillId="0" borderId="13" xfId="3" applyFont="1" applyBorder="1" applyAlignment="1">
      <alignment horizontal="distributed" vertical="center" wrapText="1"/>
    </xf>
    <xf numFmtId="0" fontId="9" fillId="0" borderId="0" xfId="3" applyFont="1" applyAlignment="1">
      <alignment vertical="center"/>
    </xf>
    <xf numFmtId="0" fontId="8" fillId="0" borderId="0" xfId="2" applyFont="1" applyAlignment="1">
      <alignment horizontal="distributed" vertical="center" indent="4"/>
    </xf>
    <xf numFmtId="0" fontId="2" fillId="0" borderId="14" xfId="2" applyBorder="1" applyAlignment="1">
      <alignment horizontal="distributed" vertical="center" indent="1"/>
    </xf>
    <xf numFmtId="0" fontId="2" fillId="0" borderId="15" xfId="2" applyBorder="1" applyAlignment="1">
      <alignment horizontal="distributed" vertical="center" indent="1"/>
    </xf>
    <xf numFmtId="0" fontId="2" fillId="0" borderId="16" xfId="2" applyBorder="1" applyAlignment="1">
      <alignment horizontal="distributed" vertical="center" indent="1"/>
    </xf>
    <xf numFmtId="0" fontId="2" fillId="0" borderId="17" xfId="2" applyBorder="1" applyAlignment="1">
      <alignment horizontal="distributed" vertical="center" indent="1"/>
    </xf>
    <xf numFmtId="0" fontId="2" fillId="0" borderId="18" xfId="2" applyBorder="1" applyAlignment="1">
      <alignment horizontal="distributed" vertical="center" indent="1"/>
    </xf>
    <xf numFmtId="0" fontId="2" fillId="0" borderId="19" xfId="2" applyBorder="1" applyAlignment="1">
      <alignment horizontal="distributed" vertical="center" indent="1"/>
    </xf>
    <xf numFmtId="0" fontId="2" fillId="0" borderId="20" xfId="2" applyBorder="1" applyAlignment="1">
      <alignment horizontal="distributed" vertical="center" indent="1"/>
    </xf>
    <xf numFmtId="0" fontId="2" fillId="0" borderId="21" xfId="2" applyBorder="1" applyAlignment="1">
      <alignment horizontal="distributed" vertical="center" indent="1"/>
    </xf>
    <xf numFmtId="0" fontId="2" fillId="0" borderId="22" xfId="2" applyBorder="1" applyAlignment="1">
      <alignment horizontal="distributed" vertical="center" indent="1"/>
    </xf>
    <xf numFmtId="0" fontId="2" fillId="0" borderId="23" xfId="2" applyBorder="1" applyAlignment="1">
      <alignment horizontal="distributed" vertical="center" indent="1"/>
    </xf>
    <xf numFmtId="0" fontId="2" fillId="0" borderId="24" xfId="2" applyBorder="1" applyAlignment="1">
      <alignment horizontal="distributed" vertical="center" indent="1"/>
    </xf>
    <xf numFmtId="0" fontId="2" fillId="0" borderId="0" xfId="2" applyAlignment="1">
      <alignment vertical="top"/>
    </xf>
    <xf numFmtId="0" fontId="7" fillId="0" borderId="0" xfId="3" applyFont="1" applyAlignment="1">
      <alignment vertical="center"/>
    </xf>
    <xf numFmtId="0" fontId="10" fillId="0" borderId="0" xfId="2" applyFont="1" applyAlignment="1">
      <alignment horizontal="right" vertical="center"/>
    </xf>
    <xf numFmtId="0" fontId="13" fillId="0" borderId="0" xfId="2" applyFont="1"/>
    <xf numFmtId="0" fontId="14" fillId="0" borderId="0" xfId="2" applyFont="1"/>
    <xf numFmtId="0" fontId="14" fillId="0" borderId="0" xfId="2" applyFont="1" applyAlignment="1">
      <alignment horizontal="right"/>
    </xf>
    <xf numFmtId="0" fontId="15" fillId="0" borderId="0" xfId="2" applyFont="1"/>
    <xf numFmtId="0" fontId="16" fillId="0" borderId="0" xfId="2" applyFont="1" applyAlignment="1">
      <alignment vertical="center"/>
    </xf>
    <xf numFmtId="0" fontId="15" fillId="0" borderId="0" xfId="2" applyFont="1" applyAlignment="1">
      <alignment vertical="center"/>
    </xf>
    <xf numFmtId="0" fontId="15" fillId="0" borderId="8" xfId="2" applyFont="1" applyBorder="1"/>
    <xf numFmtId="0" fontId="15" fillId="0" borderId="13" xfId="2" applyFont="1" applyBorder="1"/>
    <xf numFmtId="0" fontId="15" fillId="0" borderId="6" xfId="2" applyFont="1" applyBorder="1" applyAlignment="1">
      <alignment vertical="center"/>
    </xf>
    <xf numFmtId="0" fontId="15" fillId="0" borderId="7" xfId="2" applyFont="1" applyBorder="1"/>
    <xf numFmtId="0" fontId="15" fillId="0" borderId="9" xfId="2" applyFont="1" applyBorder="1" applyAlignment="1">
      <alignment vertical="center"/>
    </xf>
    <xf numFmtId="0" fontId="15" fillId="0" borderId="10" xfId="2" applyFont="1" applyBorder="1"/>
    <xf numFmtId="0" fontId="15" fillId="0" borderId="0" xfId="2" applyFont="1" applyBorder="1"/>
    <xf numFmtId="0" fontId="14" fillId="0" borderId="0" xfId="2" applyFont="1" applyBorder="1"/>
    <xf numFmtId="0" fontId="14" fillId="0" borderId="5" xfId="2" applyFont="1" applyBorder="1"/>
    <xf numFmtId="0" fontId="4" fillId="0" borderId="0" xfId="3" applyFill="1" applyAlignment="1">
      <alignment vertical="center"/>
    </xf>
    <xf numFmtId="0" fontId="21" fillId="0" borderId="3" xfId="3" applyFont="1" applyBorder="1" applyAlignment="1">
      <alignment horizontal="center" vertical="center" wrapText="1"/>
    </xf>
    <xf numFmtId="0" fontId="22" fillId="0" borderId="3" xfId="3" applyFont="1" applyBorder="1" applyAlignment="1">
      <alignment horizontal="center" vertical="center" wrapText="1"/>
    </xf>
    <xf numFmtId="0" fontId="4" fillId="0" borderId="0" xfId="3" applyBorder="1" applyAlignment="1">
      <alignment vertical="center"/>
    </xf>
    <xf numFmtId="0" fontId="9" fillId="0" borderId="0" xfId="3" applyFont="1" applyFill="1" applyAlignment="1">
      <alignment vertical="center"/>
    </xf>
    <xf numFmtId="0" fontId="4" fillId="2" borderId="0" xfId="3" applyFill="1" applyAlignment="1">
      <alignment vertical="center"/>
    </xf>
    <xf numFmtId="0" fontId="9" fillId="2" borderId="0" xfId="3" applyFont="1" applyFill="1" applyAlignment="1">
      <alignment vertical="center"/>
    </xf>
    <xf numFmtId="0" fontId="7" fillId="0" borderId="7" xfId="3" applyFont="1" applyBorder="1" applyAlignment="1">
      <alignment horizontal="right" vertical="top"/>
    </xf>
    <xf numFmtId="0" fontId="7" fillId="0" borderId="7" xfId="3" applyFont="1" applyFill="1" applyBorder="1" applyAlignment="1">
      <alignment horizontal="right" vertical="top"/>
    </xf>
    <xf numFmtId="0" fontId="7" fillId="0" borderId="4" xfId="3" applyFont="1" applyFill="1" applyBorder="1" applyAlignment="1">
      <alignment horizontal="right" vertical="top"/>
    </xf>
    <xf numFmtId="0" fontId="7" fillId="0" borderId="6" xfId="3" applyFont="1" applyBorder="1" applyAlignment="1">
      <alignment horizontal="right" vertical="top"/>
    </xf>
    <xf numFmtId="0" fontId="11" fillId="0" borderId="7" xfId="3" applyFont="1" applyBorder="1" applyAlignment="1">
      <alignment horizontal="right" vertical="top"/>
    </xf>
    <xf numFmtId="0" fontId="4" fillId="0" borderId="13" xfId="3" applyFont="1" applyFill="1" applyBorder="1" applyAlignment="1">
      <alignment horizontal="right" vertical="center"/>
    </xf>
    <xf numFmtId="0" fontId="15" fillId="0" borderId="8" xfId="2" applyFont="1" applyBorder="1" applyAlignment="1">
      <alignment vertical="center"/>
    </xf>
    <xf numFmtId="0" fontId="15" fillId="0" borderId="7" xfId="2" applyFont="1" applyBorder="1" applyAlignment="1">
      <alignment vertical="center"/>
    </xf>
    <xf numFmtId="0" fontId="15" fillId="0" borderId="10" xfId="2" applyFont="1" applyBorder="1" applyAlignment="1">
      <alignment vertical="center"/>
    </xf>
    <xf numFmtId="0" fontId="15" fillId="0" borderId="4" xfId="2" applyFont="1" applyBorder="1" applyAlignment="1">
      <alignment vertical="center"/>
    </xf>
    <xf numFmtId="0" fontId="15" fillId="0" borderId="13" xfId="2" applyFont="1" applyBorder="1" applyAlignment="1">
      <alignment vertical="center"/>
    </xf>
    <xf numFmtId="0" fontId="15" fillId="0" borderId="7" xfId="2" applyFont="1" applyBorder="1" applyAlignment="1">
      <alignment horizontal="distributed" vertical="center" indent="5"/>
    </xf>
    <xf numFmtId="0" fontId="4" fillId="0" borderId="0" xfId="3" applyBorder="1" applyAlignment="1">
      <alignment vertical="center" wrapText="1"/>
    </xf>
    <xf numFmtId="0" fontId="4" fillId="0" borderId="0" xfId="3" applyFill="1" applyBorder="1" applyAlignment="1">
      <alignment vertical="center"/>
    </xf>
    <xf numFmtId="176" fontId="4" fillId="0" borderId="0" xfId="3" applyNumberFormat="1" applyBorder="1" applyAlignment="1">
      <alignment vertical="center"/>
    </xf>
    <xf numFmtId="176" fontId="4" fillId="0" borderId="0" xfId="3" applyNumberFormat="1" applyBorder="1" applyAlignment="1">
      <alignment horizontal="center" vertical="center"/>
    </xf>
    <xf numFmtId="0" fontId="4" fillId="0" borderId="0" xfId="3" applyBorder="1" applyAlignment="1">
      <alignment horizontal="center" vertical="center"/>
    </xf>
    <xf numFmtId="0" fontId="12" fillId="0" borderId="8" xfId="2" applyFont="1" applyBorder="1" applyAlignment="1">
      <alignment vertical="center"/>
    </xf>
    <xf numFmtId="0" fontId="6" fillId="0" borderId="9" xfId="2" applyFont="1" applyBorder="1" applyAlignment="1">
      <alignment vertical="center"/>
    </xf>
    <xf numFmtId="0" fontId="6" fillId="0" borderId="10" xfId="2" applyFont="1" applyBorder="1" applyAlignment="1">
      <alignment vertical="center"/>
    </xf>
    <xf numFmtId="0" fontId="6" fillId="0" borderId="8" xfId="2" applyFont="1" applyBorder="1" applyAlignment="1">
      <alignment vertical="center"/>
    </xf>
    <xf numFmtId="0" fontId="6" fillId="0" borderId="0" xfId="2" applyFont="1" applyBorder="1" applyAlignment="1">
      <alignment horizontal="center" vertical="center"/>
    </xf>
    <xf numFmtId="0" fontId="6" fillId="0" borderId="27" xfId="2" applyFont="1" applyBorder="1" applyAlignment="1">
      <alignment vertical="center"/>
    </xf>
    <xf numFmtId="0" fontId="6" fillId="0" borderId="28" xfId="2" applyFont="1" applyBorder="1" applyAlignment="1">
      <alignment vertical="center"/>
    </xf>
    <xf numFmtId="0" fontId="6" fillId="0" borderId="29" xfId="2" applyFont="1" applyBorder="1" applyAlignment="1">
      <alignment vertical="center"/>
    </xf>
    <xf numFmtId="0" fontId="6" fillId="0" borderId="30" xfId="2" applyFont="1" applyBorder="1" applyAlignment="1">
      <alignment vertical="center"/>
    </xf>
    <xf numFmtId="0" fontId="6" fillId="0" borderId="31" xfId="2" applyFont="1" applyBorder="1" applyAlignment="1">
      <alignment horizontal="distributed" vertical="center"/>
    </xf>
    <xf numFmtId="0" fontId="6" fillId="0" borderId="32" xfId="2" applyFont="1" applyBorder="1" applyAlignment="1">
      <alignment vertical="center"/>
    </xf>
    <xf numFmtId="0" fontId="6" fillId="0" borderId="33" xfId="2" applyFont="1" applyBorder="1" applyAlignment="1">
      <alignment vertical="center"/>
    </xf>
    <xf numFmtId="0" fontId="6" fillId="0" borderId="11" xfId="2" applyFont="1" applyBorder="1" applyAlignment="1">
      <alignment vertical="center"/>
    </xf>
    <xf numFmtId="0" fontId="6" fillId="0" borderId="12" xfId="2" applyFont="1" applyBorder="1" applyAlignment="1">
      <alignment vertical="center"/>
    </xf>
    <xf numFmtId="0" fontId="6" fillId="0" borderId="13" xfId="2" applyFont="1" applyBorder="1" applyAlignment="1">
      <alignment vertical="center"/>
    </xf>
    <xf numFmtId="0" fontId="12" fillId="0" borderId="4" xfId="2" applyFont="1" applyBorder="1" applyAlignment="1">
      <alignment vertical="center"/>
    </xf>
    <xf numFmtId="0" fontId="6" fillId="0" borderId="5" xfId="2" applyFont="1" applyBorder="1" applyAlignment="1">
      <alignment horizontal="distributed" vertical="center"/>
    </xf>
    <xf numFmtId="0" fontId="6" fillId="0" borderId="6" xfId="2" applyFont="1" applyBorder="1" applyAlignment="1">
      <alignment vertical="center"/>
    </xf>
    <xf numFmtId="0" fontId="6" fillId="0" borderId="7" xfId="2" applyFont="1" applyBorder="1" applyAlignment="1">
      <alignment vertical="center"/>
    </xf>
    <xf numFmtId="0" fontId="6" fillId="0" borderId="31" xfId="2" applyFont="1" applyBorder="1" applyAlignment="1">
      <alignment horizontal="center" vertical="center"/>
    </xf>
    <xf numFmtId="0" fontId="6" fillId="0" borderId="34" xfId="2" applyFont="1" applyBorder="1" applyAlignment="1">
      <alignment vertical="center"/>
    </xf>
    <xf numFmtId="0" fontId="6" fillId="0" borderId="35" xfId="2" applyFont="1" applyBorder="1" applyAlignment="1">
      <alignment vertical="center"/>
    </xf>
    <xf numFmtId="0" fontId="6" fillId="0" borderId="36" xfId="2" applyFont="1" applyBorder="1" applyAlignment="1">
      <alignment vertical="center"/>
    </xf>
    <xf numFmtId="0" fontId="0" fillId="0" borderId="0" xfId="0" applyAlignment="1">
      <alignment vertical="center"/>
    </xf>
    <xf numFmtId="177" fontId="6" fillId="0" borderId="10" xfId="2" applyNumberFormat="1" applyFont="1" applyFill="1" applyBorder="1" applyAlignment="1">
      <alignment vertical="center"/>
    </xf>
    <xf numFmtId="177" fontId="6" fillId="0" borderId="33" xfId="2" applyNumberFormat="1" applyFont="1" applyFill="1" applyBorder="1" applyAlignment="1">
      <alignment vertical="center"/>
    </xf>
    <xf numFmtId="177" fontId="6" fillId="0" borderId="7" xfId="2" applyNumberFormat="1" applyFont="1" applyFill="1" applyBorder="1" applyAlignment="1">
      <alignment vertical="center"/>
    </xf>
    <xf numFmtId="0" fontId="2" fillId="0" borderId="19" xfId="2" applyBorder="1" applyAlignment="1">
      <alignment horizontal="distributed" vertical="center" wrapText="1" indent="1"/>
    </xf>
    <xf numFmtId="0" fontId="7" fillId="0" borderId="10" xfId="3" applyFont="1" applyBorder="1" applyAlignment="1">
      <alignment horizontal="right" vertical="top"/>
    </xf>
    <xf numFmtId="0" fontId="7" fillId="0" borderId="9" xfId="3" applyFont="1" applyBorder="1" applyAlignment="1">
      <alignment horizontal="right" vertical="top"/>
    </xf>
    <xf numFmtId="0" fontId="15" fillId="3" borderId="7" xfId="2" applyFont="1" applyFill="1" applyBorder="1" applyAlignment="1">
      <alignment horizontal="distributed" vertical="center" indent="5"/>
    </xf>
    <xf numFmtId="0" fontId="6" fillId="0" borderId="41" xfId="2" applyFont="1" applyBorder="1" applyAlignment="1">
      <alignment vertical="center"/>
    </xf>
    <xf numFmtId="177" fontId="6" fillId="0" borderId="42" xfId="2" applyNumberFormat="1" applyFont="1" applyFill="1" applyBorder="1" applyAlignment="1">
      <alignment vertical="center"/>
    </xf>
    <xf numFmtId="0" fontId="24" fillId="0" borderId="0" xfId="2" applyFont="1"/>
    <xf numFmtId="0" fontId="12" fillId="0" borderId="0" xfId="2" applyFont="1"/>
    <xf numFmtId="0" fontId="12" fillId="0" borderId="5" xfId="2" applyFont="1" applyBorder="1"/>
    <xf numFmtId="0" fontId="12" fillId="0" borderId="0" xfId="2" applyFont="1" applyBorder="1" applyAlignment="1">
      <alignment vertical="center"/>
    </xf>
    <xf numFmtId="0" fontId="12" fillId="0" borderId="0" xfId="2" applyFont="1" applyBorder="1" applyAlignment="1">
      <alignment horizontal="distributed" vertical="center"/>
    </xf>
    <xf numFmtId="0" fontId="12" fillId="0" borderId="31" xfId="2" applyFont="1" applyBorder="1" applyAlignment="1">
      <alignment vertical="center"/>
    </xf>
    <xf numFmtId="0" fontId="12" fillId="0" borderId="5" xfId="2" applyFont="1" applyBorder="1" applyAlignment="1">
      <alignment horizontal="distributed" vertical="center"/>
    </xf>
    <xf numFmtId="0" fontId="6" fillId="0" borderId="43" xfId="2" applyFont="1" applyBorder="1" applyAlignment="1">
      <alignment vertical="center"/>
    </xf>
    <xf numFmtId="0" fontId="28" fillId="0" borderId="3" xfId="0" applyFont="1" applyBorder="1" applyAlignment="1">
      <alignment horizontal="center" vertical="center" wrapText="1"/>
    </xf>
    <xf numFmtId="178" fontId="28" fillId="5" borderId="3" xfId="0" applyNumberFormat="1" applyFont="1" applyFill="1" applyBorder="1" applyAlignment="1">
      <alignment vertical="center"/>
    </xf>
    <xf numFmtId="178" fontId="28" fillId="0" borderId="3" xfId="0" applyNumberFormat="1" applyFont="1" applyBorder="1" applyAlignment="1">
      <alignment vertical="center"/>
    </xf>
    <xf numFmtId="0" fontId="27" fillId="0" borderId="0" xfId="0" applyFont="1" applyAlignment="1">
      <alignment vertical="center"/>
    </xf>
    <xf numFmtId="0" fontId="29" fillId="0" borderId="0" xfId="2" applyFont="1" applyBorder="1" applyAlignment="1">
      <alignment vertical="center" wrapText="1"/>
    </xf>
    <xf numFmtId="0" fontId="28" fillId="0" borderId="7" xfId="0" applyFont="1" applyBorder="1" applyAlignment="1">
      <alignment horizontal="center" vertical="center" wrapText="1"/>
    </xf>
    <xf numFmtId="0" fontId="28" fillId="0" borderId="13" xfId="0" applyFont="1" applyBorder="1" applyAlignment="1">
      <alignment horizontal="center" vertical="center" wrapText="1"/>
    </xf>
    <xf numFmtId="0" fontId="6" fillId="0" borderId="0" xfId="2" applyFont="1" applyBorder="1" applyAlignment="1">
      <alignment horizontal="distributed" vertical="center"/>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28" fillId="5" borderId="3" xfId="0" applyFont="1" applyFill="1" applyBorder="1" applyAlignment="1">
      <alignment horizontal="center" vertical="center" wrapText="1"/>
    </xf>
    <xf numFmtId="177" fontId="6" fillId="6" borderId="10" xfId="2" applyNumberFormat="1" applyFont="1" applyFill="1" applyBorder="1" applyAlignment="1">
      <alignment vertical="center"/>
    </xf>
    <xf numFmtId="177" fontId="6" fillId="0" borderId="29" xfId="2" applyNumberFormat="1" applyFont="1" applyFill="1" applyBorder="1" applyAlignment="1">
      <alignment vertical="center"/>
    </xf>
    <xf numFmtId="177" fontId="6" fillId="0" borderId="13" xfId="2" applyNumberFormat="1" applyFont="1" applyFill="1" applyBorder="1" applyAlignment="1">
      <alignment vertical="center"/>
    </xf>
    <xf numFmtId="177" fontId="6" fillId="0" borderId="36" xfId="2" applyNumberFormat="1" applyFont="1" applyFill="1" applyBorder="1" applyAlignment="1">
      <alignment vertical="center"/>
    </xf>
    <xf numFmtId="177" fontId="6" fillId="0" borderId="42" xfId="2" applyNumberFormat="1" applyFont="1" applyFill="1" applyBorder="1" applyAlignment="1">
      <alignment vertical="top"/>
    </xf>
    <xf numFmtId="0" fontId="6" fillId="0" borderId="10" xfId="2" applyFont="1" applyBorder="1" applyAlignment="1">
      <alignment horizontal="left" vertical="center"/>
    </xf>
    <xf numFmtId="3" fontId="6" fillId="0" borderId="10" xfId="2" applyNumberFormat="1" applyFont="1" applyBorder="1" applyAlignment="1">
      <alignment vertical="center" wrapText="1"/>
    </xf>
    <xf numFmtId="177" fontId="6" fillId="0" borderId="42" xfId="2" applyNumberFormat="1" applyFont="1" applyFill="1" applyBorder="1" applyAlignment="1">
      <alignment vertical="center" wrapText="1"/>
    </xf>
    <xf numFmtId="0" fontId="4" fillId="0" borderId="13" xfId="3" applyFill="1" applyBorder="1" applyAlignment="1">
      <alignment horizontal="right" vertical="center"/>
    </xf>
    <xf numFmtId="0" fontId="4" fillId="5" borderId="13" xfId="3" applyFill="1" applyBorder="1" applyAlignment="1">
      <alignment vertical="center"/>
    </xf>
    <xf numFmtId="0" fontId="4" fillId="5" borderId="13" xfId="3" applyFill="1" applyBorder="1" applyAlignment="1">
      <alignment horizontal="right" vertical="center"/>
    </xf>
    <xf numFmtId="0" fontId="4" fillId="5" borderId="13" xfId="3" applyFont="1" applyFill="1" applyBorder="1" applyAlignment="1">
      <alignment horizontal="right" vertical="center"/>
    </xf>
    <xf numFmtId="0" fontId="4" fillId="5" borderId="26" xfId="3" applyFont="1" applyFill="1" applyBorder="1" applyAlignment="1">
      <alignment horizontal="right" vertical="center"/>
    </xf>
    <xf numFmtId="176" fontId="4" fillId="5" borderId="12" xfId="3" applyNumberFormat="1" applyFill="1" applyBorder="1" applyAlignment="1">
      <alignment horizontal="right" vertical="center"/>
    </xf>
    <xf numFmtId="0" fontId="4" fillId="5" borderId="12" xfId="3" applyFill="1" applyBorder="1" applyAlignment="1">
      <alignment horizontal="center" vertical="center"/>
    </xf>
    <xf numFmtId="0" fontId="4" fillId="5" borderId="13" xfId="3" applyFill="1" applyBorder="1" applyAlignment="1">
      <alignment horizontal="center" vertical="center"/>
    </xf>
    <xf numFmtId="0" fontId="4" fillId="5" borderId="12" xfId="3" applyFill="1" applyBorder="1" applyAlignment="1">
      <alignment horizontal="right" vertical="center"/>
    </xf>
    <xf numFmtId="0" fontId="27" fillId="0" borderId="0" xfId="0" applyFont="1"/>
    <xf numFmtId="0" fontId="6" fillId="0" borderId="0" xfId="3" applyFont="1" applyAlignment="1">
      <alignment vertical="center"/>
    </xf>
    <xf numFmtId="0" fontId="6" fillId="0" borderId="0" xfId="3" applyFont="1" applyAlignment="1">
      <alignment horizontal="center" vertical="center"/>
    </xf>
    <xf numFmtId="0" fontId="4" fillId="0" borderId="0" xfId="2" applyFont="1" applyAlignment="1">
      <alignment horizontal="left"/>
    </xf>
    <xf numFmtId="176" fontId="4" fillId="5" borderId="12" xfId="3" applyNumberFormat="1" applyFill="1" applyBorder="1" applyAlignment="1">
      <alignment horizontal="center" vertical="center" wrapText="1"/>
    </xf>
    <xf numFmtId="0" fontId="4" fillId="5" borderId="13" xfId="3" applyFont="1" applyFill="1" applyBorder="1" applyAlignment="1">
      <alignment horizontal="right" vertical="center" wrapText="1"/>
    </xf>
    <xf numFmtId="0" fontId="9" fillId="0" borderId="10" xfId="2" applyFont="1" applyBorder="1"/>
    <xf numFmtId="0" fontId="4" fillId="0" borderId="10" xfId="2" applyFont="1" applyBorder="1"/>
    <xf numFmtId="0" fontId="4" fillId="0" borderId="0" xfId="0" applyFont="1" applyFill="1" applyAlignment="1">
      <alignment vertical="center"/>
    </xf>
    <xf numFmtId="0" fontId="4" fillId="0" borderId="3" xfId="0"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177" fontId="4" fillId="0" borderId="3" xfId="0" applyNumberFormat="1" applyFont="1" applyFill="1" applyBorder="1" applyAlignment="1">
      <alignment vertical="center"/>
    </xf>
    <xf numFmtId="0" fontId="4" fillId="0" borderId="4" xfId="0" applyFont="1" applyFill="1" applyBorder="1" applyAlignment="1">
      <alignment vertical="center"/>
    </xf>
    <xf numFmtId="0" fontId="4" fillId="0" borderId="13" xfId="0" applyFont="1" applyFill="1" applyBorder="1" applyAlignment="1">
      <alignment vertical="center"/>
    </xf>
    <xf numFmtId="0" fontId="9" fillId="0" borderId="3" xfId="0" applyFont="1" applyFill="1" applyBorder="1" applyAlignment="1">
      <alignment vertical="center" wrapText="1"/>
    </xf>
    <xf numFmtId="0" fontId="4" fillId="0" borderId="0" xfId="0" applyFont="1" applyFill="1" applyAlignment="1">
      <alignment horizontal="right" vertical="center"/>
    </xf>
    <xf numFmtId="177" fontId="4" fillId="5" borderId="3" xfId="0" applyNumberFormat="1" applyFont="1" applyFill="1" applyBorder="1" applyAlignment="1">
      <alignment vertical="center"/>
    </xf>
    <xf numFmtId="0" fontId="6" fillId="0" borderId="0" xfId="0" applyFont="1" applyAlignment="1">
      <alignment vertical="top"/>
    </xf>
    <xf numFmtId="0" fontId="6" fillId="0" borderId="0" xfId="0" applyFont="1" applyAlignment="1">
      <alignment vertical="center"/>
    </xf>
    <xf numFmtId="0" fontId="6" fillId="0" borderId="3"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4" fillId="0" borderId="0" xfId="0" applyFont="1" applyAlignment="1">
      <alignment vertical="center"/>
    </xf>
    <xf numFmtId="0" fontId="6" fillId="5" borderId="3" xfId="0" applyFont="1" applyFill="1" applyBorder="1" applyAlignment="1">
      <alignment vertical="center"/>
    </xf>
    <xf numFmtId="0" fontId="6" fillId="5" borderId="1" xfId="0" applyFont="1" applyFill="1" applyBorder="1" applyAlignment="1">
      <alignment vertical="center"/>
    </xf>
    <xf numFmtId="0" fontId="6" fillId="0" borderId="0" xfId="2" applyFont="1" applyBorder="1" applyAlignment="1">
      <alignment horizontal="distributed" vertical="center"/>
    </xf>
    <xf numFmtId="0" fontId="28"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31" fillId="0" borderId="0" xfId="2" applyFont="1" applyAlignment="1">
      <alignment horizontal="left" vertical="center"/>
    </xf>
    <xf numFmtId="0" fontId="31" fillId="0" borderId="0" xfId="2" applyFont="1" applyAlignment="1">
      <alignment horizontal="left" vertical="center" wrapText="1"/>
    </xf>
    <xf numFmtId="0" fontId="9" fillId="0" borderId="0" xfId="3" applyFont="1" applyAlignment="1">
      <alignment horizontal="left" vertical="center" wrapText="1"/>
    </xf>
    <xf numFmtId="0" fontId="9" fillId="0" borderId="0" xfId="3" applyFont="1" applyAlignment="1">
      <alignment horizontal="left" vertical="center"/>
    </xf>
    <xf numFmtId="0" fontId="21" fillId="0" borderId="0" xfId="3" applyFont="1" applyAlignment="1">
      <alignment horizontal="left" vertical="center" wrapText="1"/>
    </xf>
    <xf numFmtId="0" fontId="21" fillId="0" borderId="0" xfId="3" applyFont="1" applyAlignment="1">
      <alignment horizontal="left" vertical="center"/>
    </xf>
    <xf numFmtId="0" fontId="0" fillId="0" borderId="37" xfId="0" applyFont="1" applyBorder="1" applyAlignment="1">
      <alignment horizontal="center"/>
    </xf>
    <xf numFmtId="0" fontId="0" fillId="0" borderId="25" xfId="0" applyFont="1" applyBorder="1" applyAlignment="1">
      <alignment horizontal="center"/>
    </xf>
    <xf numFmtId="0" fontId="0" fillId="0" borderId="37" xfId="0" applyBorder="1" applyAlignment="1">
      <alignment horizontal="center"/>
    </xf>
    <xf numFmtId="0" fontId="30" fillId="0" borderId="0" xfId="0" applyFont="1" applyAlignment="1">
      <alignment horizontal="center" vertical="center" wrapText="1"/>
    </xf>
    <xf numFmtId="0" fontId="30" fillId="0" borderId="0" xfId="0" applyFont="1" applyAlignment="1">
      <alignment horizontal="center" vertical="center"/>
    </xf>
    <xf numFmtId="0" fontId="33" fillId="0" borderId="0" xfId="2" applyFont="1" applyBorder="1" applyAlignment="1">
      <alignment horizontal="left" vertical="center" wrapText="1"/>
    </xf>
    <xf numFmtId="0" fontId="9" fillId="0" borderId="0" xfId="2" applyFont="1" applyAlignment="1">
      <alignment horizontal="left" vertical="center" wrapText="1"/>
    </xf>
    <xf numFmtId="0" fontId="9" fillId="0" borderId="0" xfId="2" applyFont="1" applyAlignment="1">
      <alignment horizontal="left" vertical="center"/>
    </xf>
    <xf numFmtId="0" fontId="9" fillId="0" borderId="0" xfId="2" applyFont="1" applyFill="1" applyBorder="1" applyAlignment="1">
      <alignment horizontal="left" vertical="center"/>
    </xf>
    <xf numFmtId="0" fontId="0" fillId="5" borderId="37" xfId="0" applyFont="1" applyFill="1" applyBorder="1" applyAlignment="1">
      <alignment horizontal="center" shrinkToFit="1"/>
    </xf>
    <xf numFmtId="0" fontId="0" fillId="5" borderId="25" xfId="0" applyFont="1" applyFill="1" applyBorder="1" applyAlignment="1">
      <alignment horizontal="center" shrinkToFit="1"/>
    </xf>
    <xf numFmtId="0" fontId="2" fillId="0" borderId="22" xfId="2" applyBorder="1" applyAlignment="1">
      <alignment horizontal="distributed" vertical="center" indent="1"/>
    </xf>
    <xf numFmtId="0" fontId="2" fillId="0" borderId="38" xfId="2" applyBorder="1" applyAlignment="1">
      <alignment horizontal="distributed" vertical="center" indent="1"/>
    </xf>
    <xf numFmtId="0" fontId="2" fillId="0" borderId="16" xfId="2" applyBorder="1" applyAlignment="1">
      <alignment horizontal="distributed" vertical="center" indent="1"/>
    </xf>
    <xf numFmtId="0" fontId="5" fillId="0" borderId="0" xfId="2" applyFont="1" applyAlignment="1">
      <alignment horizontal="distributed" vertical="center" indent="4"/>
    </xf>
    <xf numFmtId="0" fontId="12" fillId="0" borderId="44" xfId="2" applyFont="1" applyBorder="1" applyAlignment="1">
      <alignment horizontal="distributed" vertical="center"/>
    </xf>
    <xf numFmtId="0" fontId="4" fillId="0" borderId="0" xfId="2" applyFont="1" applyAlignment="1">
      <alignment horizontal="left"/>
    </xf>
    <xf numFmtId="0" fontId="6" fillId="0" borderId="37" xfId="2" applyFont="1" applyBorder="1" applyAlignment="1">
      <alignment horizontal="center" vertical="center"/>
    </xf>
    <xf numFmtId="0" fontId="6" fillId="0" borderId="25" xfId="2" applyFont="1" applyBorder="1" applyAlignment="1">
      <alignment horizontal="distributed" vertical="center"/>
    </xf>
    <xf numFmtId="0" fontId="12" fillId="0" borderId="45" xfId="2" applyFont="1" applyBorder="1" applyAlignment="1">
      <alignment horizontal="distributed" vertical="center"/>
    </xf>
    <xf numFmtId="0" fontId="6" fillId="0" borderId="39" xfId="2" applyFont="1" applyBorder="1" applyAlignment="1">
      <alignment horizontal="distributed" vertical="center"/>
    </xf>
    <xf numFmtId="0" fontId="6" fillId="0" borderId="0" xfId="2" applyFont="1" applyBorder="1" applyAlignment="1">
      <alignment horizontal="distributed" vertical="center"/>
    </xf>
    <xf numFmtId="0" fontId="6" fillId="0" borderId="40" xfId="2" applyFont="1" applyBorder="1" applyAlignment="1">
      <alignment horizontal="distributed" vertical="center"/>
    </xf>
    <xf numFmtId="0" fontId="6" fillId="0" borderId="37" xfId="2" applyFont="1" applyBorder="1" applyAlignment="1">
      <alignment horizontal="distributed" vertical="center"/>
    </xf>
    <xf numFmtId="0" fontId="15" fillId="0" borderId="4" xfId="2" applyFont="1" applyBorder="1" applyAlignment="1">
      <alignment horizontal="distributed" vertical="center" indent="1"/>
    </xf>
    <xf numFmtId="0" fontId="15" fillId="0" borderId="5" xfId="2" applyFont="1" applyBorder="1" applyAlignment="1">
      <alignment horizontal="distributed" vertical="center" indent="1"/>
    </xf>
    <xf numFmtId="0" fontId="15" fillId="0" borderId="6" xfId="2" applyFont="1" applyBorder="1" applyAlignment="1">
      <alignment horizontal="distributed" vertical="center" indent="1"/>
    </xf>
    <xf numFmtId="0" fontId="15" fillId="0" borderId="11" xfId="2" applyFont="1" applyBorder="1" applyAlignment="1">
      <alignment horizontal="distributed" vertical="center" indent="1"/>
    </xf>
    <xf numFmtId="0" fontId="15" fillId="0" borderId="37" xfId="2" applyFont="1" applyBorder="1" applyAlignment="1">
      <alignment horizontal="distributed" vertical="center" indent="1"/>
    </xf>
    <xf numFmtId="0" fontId="15" fillId="0" borderId="12" xfId="2" applyFont="1" applyBorder="1" applyAlignment="1">
      <alignment horizontal="distributed" vertical="center" inden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0" borderId="11" xfId="2" applyFont="1" applyBorder="1" applyAlignment="1">
      <alignment horizontal="left" vertical="center" wrapText="1"/>
    </xf>
    <xf numFmtId="0" fontId="15" fillId="0" borderId="12" xfId="2" applyFont="1" applyBorder="1" applyAlignment="1">
      <alignment horizontal="left" vertical="center" wrapText="1"/>
    </xf>
    <xf numFmtId="0" fontId="15" fillId="0" borderId="7" xfId="2" applyFont="1" applyBorder="1" applyAlignment="1">
      <alignment horizontal="left" vertical="top"/>
    </xf>
    <xf numFmtId="0" fontId="15" fillId="0" borderId="13" xfId="2" applyFont="1" applyBorder="1" applyAlignment="1">
      <alignment horizontal="left" vertical="top"/>
    </xf>
    <xf numFmtId="0" fontId="15" fillId="0" borderId="4" xfId="2" applyFont="1" applyBorder="1" applyAlignment="1">
      <alignment horizontal="distributed" vertical="center" wrapText="1" indent="1"/>
    </xf>
    <xf numFmtId="0" fontId="15" fillId="0" borderId="5" xfId="2" applyFont="1" applyBorder="1" applyAlignment="1">
      <alignment horizontal="distributed" vertical="center" wrapText="1" indent="1"/>
    </xf>
    <xf numFmtId="0" fontId="15" fillId="0" borderId="6" xfId="2" applyFont="1" applyBorder="1" applyAlignment="1">
      <alignment horizontal="distributed" vertical="center" wrapText="1" indent="1"/>
    </xf>
    <xf numFmtId="0" fontId="15" fillId="0" borderId="11" xfId="2" applyFont="1" applyBorder="1" applyAlignment="1">
      <alignment horizontal="distributed" vertical="center" wrapText="1" indent="1"/>
    </xf>
    <xf numFmtId="0" fontId="15" fillId="0" borderId="37" xfId="2" applyFont="1" applyBorder="1" applyAlignment="1">
      <alignment horizontal="distributed" vertical="center" wrapText="1" indent="1"/>
    </xf>
    <xf numFmtId="0" fontId="15" fillId="0" borderId="12" xfId="2" applyFont="1" applyBorder="1" applyAlignment="1">
      <alignment horizontal="distributed" vertical="center" wrapText="1" indent="1"/>
    </xf>
    <xf numFmtId="0" fontId="15" fillId="0" borderId="4" xfId="2" applyFont="1" applyBorder="1" applyAlignment="1">
      <alignment horizontal="left" vertical="center" wrapText="1"/>
    </xf>
    <xf numFmtId="0" fontId="15" fillId="0" borderId="6" xfId="2" applyFont="1" applyBorder="1" applyAlignment="1">
      <alignment horizontal="left" vertical="center" wrapText="1"/>
    </xf>
    <xf numFmtId="0" fontId="15" fillId="0" borderId="7" xfId="2" applyFont="1" applyBorder="1" applyAlignment="1">
      <alignment horizontal="center" vertical="top" wrapText="1"/>
    </xf>
    <xf numFmtId="0" fontId="15" fillId="0" borderId="13" xfId="2" applyFont="1" applyBorder="1" applyAlignment="1">
      <alignment horizontal="center" vertical="top" wrapText="1"/>
    </xf>
    <xf numFmtId="0" fontId="15" fillId="0" borderId="7" xfId="2" applyFont="1" applyBorder="1" applyAlignment="1">
      <alignment horizontal="left" vertical="top" wrapText="1"/>
    </xf>
    <xf numFmtId="0" fontId="15" fillId="0" borderId="13" xfId="2" applyFont="1" applyBorder="1" applyAlignment="1">
      <alignment horizontal="left" vertical="top" wrapText="1"/>
    </xf>
    <xf numFmtId="0" fontId="15" fillId="0" borderId="8" xfId="2" applyFont="1" applyBorder="1" applyAlignment="1">
      <alignment horizontal="distributed" vertical="center" indent="1"/>
    </xf>
    <xf numFmtId="0" fontId="15" fillId="0" borderId="0" xfId="2" applyFont="1" applyBorder="1" applyAlignment="1">
      <alignment horizontal="distributed" vertical="center" indent="1"/>
    </xf>
    <xf numFmtId="0" fontId="15" fillId="0" borderId="9" xfId="2" applyFont="1" applyBorder="1" applyAlignment="1">
      <alignment horizontal="distributed" vertical="center" indent="1"/>
    </xf>
    <xf numFmtId="0" fontId="15" fillId="0" borderId="3" xfId="2" applyFont="1" applyBorder="1" applyAlignment="1">
      <alignment horizontal="left" vertical="center" wrapText="1"/>
    </xf>
    <xf numFmtId="0" fontId="15" fillId="0" borderId="6" xfId="2" applyFont="1" applyBorder="1" applyAlignment="1">
      <alignment horizontal="left" vertical="top"/>
    </xf>
    <xf numFmtId="0" fontId="15" fillId="0" borderId="12" xfId="2" applyFont="1" applyBorder="1" applyAlignment="1">
      <alignment horizontal="left" vertical="top"/>
    </xf>
    <xf numFmtId="0" fontId="15" fillId="0" borderId="7" xfId="2" applyFont="1" applyBorder="1" applyAlignment="1">
      <alignment horizontal="center" vertical="top"/>
    </xf>
    <xf numFmtId="0" fontId="15" fillId="0" borderId="13" xfId="2" applyFont="1" applyBorder="1" applyAlignment="1">
      <alignment horizontal="center" vertical="top"/>
    </xf>
    <xf numFmtId="0" fontId="15" fillId="4" borderId="1" xfId="2" applyFont="1" applyFill="1" applyBorder="1" applyAlignment="1">
      <alignment horizontal="center" vertical="center"/>
    </xf>
    <xf numFmtId="0" fontId="15" fillId="4" borderId="25" xfId="2" applyFont="1" applyFill="1" applyBorder="1" applyAlignment="1">
      <alignment horizontal="center" vertical="center"/>
    </xf>
    <xf numFmtId="0" fontId="15" fillId="4" borderId="2" xfId="2" applyFont="1" applyFill="1" applyBorder="1" applyAlignment="1">
      <alignment horizontal="center" vertical="center"/>
    </xf>
    <xf numFmtId="0" fontId="15" fillId="0" borderId="11" xfId="2" applyFont="1" applyBorder="1" applyAlignment="1">
      <alignment horizontal="center" vertical="center" justifyLastLine="1"/>
    </xf>
    <xf numFmtId="0" fontId="15" fillId="0" borderId="12" xfId="2" applyFont="1" applyBorder="1" applyAlignment="1">
      <alignment horizontal="center" vertical="center" justifyLastLine="1"/>
    </xf>
    <xf numFmtId="0" fontId="17" fillId="0" borderId="4" xfId="2" applyFont="1" applyBorder="1" applyAlignment="1">
      <alignment horizontal="left" vertical="center" wrapText="1"/>
    </xf>
    <xf numFmtId="0" fontId="17" fillId="0" borderId="6" xfId="2" applyFont="1" applyBorder="1" applyAlignment="1">
      <alignment horizontal="left" vertical="center" wrapText="1"/>
    </xf>
    <xf numFmtId="0" fontId="17" fillId="0" borderId="8" xfId="2" applyFont="1" applyBorder="1" applyAlignment="1">
      <alignment horizontal="left" vertical="center" wrapText="1"/>
    </xf>
    <xf numFmtId="0" fontId="17" fillId="0" borderId="9"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26" fillId="0" borderId="7" xfId="2" applyFont="1" applyBorder="1" applyAlignment="1">
      <alignment horizontal="left" vertical="top" wrapText="1"/>
    </xf>
    <xf numFmtId="0" fontId="26" fillId="0" borderId="10" xfId="2" applyFont="1" applyBorder="1" applyAlignment="1">
      <alignment horizontal="left" vertical="top" wrapText="1"/>
    </xf>
    <xf numFmtId="0" fontId="26" fillId="0" borderId="13" xfId="2" applyFont="1" applyBorder="1" applyAlignment="1">
      <alignment horizontal="left" vertical="top" wrapText="1"/>
    </xf>
    <xf numFmtId="0" fontId="15" fillId="0" borderId="3" xfId="2" applyFont="1" applyBorder="1" applyAlignment="1">
      <alignment horizontal="distributed" vertical="center" indent="1"/>
    </xf>
    <xf numFmtId="0" fontId="15" fillId="0" borderId="1" xfId="2" applyFont="1" applyBorder="1" applyAlignment="1">
      <alignment horizontal="distributed" vertical="center" indent="1"/>
    </xf>
    <xf numFmtId="0" fontId="15" fillId="0" borderId="25" xfId="2" applyFont="1" applyBorder="1" applyAlignment="1">
      <alignment horizontal="distributed" vertical="center" indent="1"/>
    </xf>
    <xf numFmtId="0" fontId="15" fillId="0" borderId="2" xfId="2" applyFont="1" applyBorder="1" applyAlignment="1">
      <alignment horizontal="distributed" vertical="center" indent="1"/>
    </xf>
    <xf numFmtId="0" fontId="15" fillId="0" borderId="1" xfId="2" applyFont="1" applyBorder="1" applyAlignment="1">
      <alignment horizontal="distributed" vertical="center" indent="3"/>
    </xf>
    <xf numFmtId="0" fontId="0" fillId="0" borderId="25" xfId="0" applyBorder="1" applyAlignment="1">
      <alignment horizontal="distributed" indent="3"/>
    </xf>
    <xf numFmtId="0" fontId="0" fillId="0" borderId="2" xfId="0" applyBorder="1" applyAlignment="1">
      <alignment horizontal="distributed" indent="3"/>
    </xf>
    <xf numFmtId="0" fontId="0" fillId="0" borderId="5" xfId="0" applyBorder="1" applyAlignment="1">
      <alignment horizontal="distributed" indent="1"/>
    </xf>
    <xf numFmtId="0" fontId="0" fillId="0" borderId="6" xfId="0" applyBorder="1" applyAlignment="1">
      <alignment horizontal="distributed" indent="1"/>
    </xf>
    <xf numFmtId="0" fontId="15" fillId="0" borderId="1" xfId="2" applyFont="1" applyBorder="1" applyAlignment="1">
      <alignment horizontal="center" vertical="center" justifyLastLine="1"/>
    </xf>
    <xf numFmtId="0" fontId="15" fillId="0" borderId="2" xfId="2" applyFont="1" applyBorder="1" applyAlignment="1">
      <alignment horizontal="center" vertical="center" justifyLastLine="1"/>
    </xf>
    <xf numFmtId="0" fontId="25" fillId="0" borderId="7" xfId="2" applyFont="1" applyBorder="1" applyAlignment="1">
      <alignment horizontal="left" vertical="center" wrapText="1"/>
    </xf>
    <xf numFmtId="0" fontId="25" fillId="0" borderId="10" xfId="2" applyFont="1" applyBorder="1" applyAlignment="1">
      <alignment horizontal="left" vertical="center" wrapText="1"/>
    </xf>
    <xf numFmtId="0" fontId="25" fillId="0" borderId="13" xfId="2" applyFont="1" applyBorder="1" applyAlignment="1">
      <alignment horizontal="left" vertical="center" wrapText="1"/>
    </xf>
    <xf numFmtId="0" fontId="15" fillId="0" borderId="7" xfId="2" applyFont="1" applyBorder="1" applyAlignment="1">
      <alignment horizontal="left" vertical="center"/>
    </xf>
    <xf numFmtId="0" fontId="15" fillId="0" borderId="13" xfId="2" applyFont="1" applyBorder="1" applyAlignment="1">
      <alignment horizontal="left" vertical="center"/>
    </xf>
    <xf numFmtId="0" fontId="14" fillId="0" borderId="4" xfId="2" applyFont="1" applyBorder="1" applyAlignment="1">
      <alignment horizontal="left" vertical="center" wrapText="1"/>
    </xf>
    <xf numFmtId="0" fontId="14" fillId="0" borderId="6" xfId="2" applyFont="1" applyBorder="1" applyAlignment="1">
      <alignment horizontal="left" vertical="center" wrapText="1"/>
    </xf>
    <xf numFmtId="0" fontId="14" fillId="0" borderId="11" xfId="2" applyFont="1" applyBorder="1" applyAlignment="1">
      <alignment horizontal="left" vertical="center" wrapText="1"/>
    </xf>
    <xf numFmtId="0" fontId="14" fillId="0" borderId="12" xfId="2" applyFont="1" applyBorder="1" applyAlignment="1">
      <alignment horizontal="left" vertical="center" wrapText="1"/>
    </xf>
    <xf numFmtId="0" fontId="14" fillId="0" borderId="7" xfId="2" applyFont="1" applyBorder="1" applyAlignment="1">
      <alignment horizontal="left" vertical="center" wrapText="1"/>
    </xf>
    <xf numFmtId="0" fontId="14" fillId="0" borderId="13" xfId="2" applyFont="1" applyBorder="1" applyAlignment="1">
      <alignment horizontal="left" vertical="center" wrapText="1"/>
    </xf>
    <xf numFmtId="0" fontId="15" fillId="0" borderId="7" xfId="2" applyFont="1" applyBorder="1" applyAlignment="1">
      <alignment horizontal="center" vertical="center"/>
    </xf>
    <xf numFmtId="0" fontId="15" fillId="0" borderId="13" xfId="2" applyFont="1" applyBorder="1" applyAlignment="1">
      <alignment horizontal="center" vertical="center"/>
    </xf>
    <xf numFmtId="0" fontId="0" fillId="0" borderId="8" xfId="0" applyBorder="1" applyAlignment="1">
      <alignment horizontal="distributed" indent="1"/>
    </xf>
    <xf numFmtId="0" fontId="0" fillId="0" borderId="0" xfId="0" applyAlignment="1">
      <alignment horizontal="distributed" indent="1"/>
    </xf>
    <xf numFmtId="0" fontId="0" fillId="0" borderId="9" xfId="0" applyBorder="1" applyAlignment="1">
      <alignment horizontal="distributed" indent="1"/>
    </xf>
    <xf numFmtId="0" fontId="15" fillId="0" borderId="7" xfId="2" applyFont="1" applyBorder="1" applyAlignment="1">
      <alignment horizontal="left" vertical="center" wrapText="1"/>
    </xf>
    <xf numFmtId="0" fontId="15" fillId="0" borderId="13" xfId="2" applyFont="1" applyBorder="1" applyAlignment="1">
      <alignment horizontal="left" vertical="center" wrapText="1"/>
    </xf>
    <xf numFmtId="0" fontId="19" fillId="0" borderId="4" xfId="2" applyFont="1" applyBorder="1" applyAlignment="1">
      <alignment horizontal="left" vertical="center" wrapText="1"/>
    </xf>
    <xf numFmtId="0" fontId="19" fillId="0" borderId="6" xfId="2" applyFont="1" applyBorder="1" applyAlignment="1">
      <alignment horizontal="left" vertical="center" wrapText="1"/>
    </xf>
    <xf numFmtId="0" fontId="19" fillId="0" borderId="11" xfId="2" applyFont="1" applyBorder="1" applyAlignment="1">
      <alignment horizontal="left" vertical="center" wrapText="1"/>
    </xf>
    <xf numFmtId="0" fontId="19" fillId="0" borderId="12" xfId="2" applyFont="1" applyBorder="1" applyAlignment="1">
      <alignment horizontal="left" vertical="center" wrapText="1"/>
    </xf>
    <xf numFmtId="0" fontId="17" fillId="0" borderId="7" xfId="2" applyFont="1" applyBorder="1" applyAlignment="1">
      <alignment horizontal="center" vertical="center"/>
    </xf>
    <xf numFmtId="0" fontId="17" fillId="0" borderId="13" xfId="2" applyFont="1" applyBorder="1" applyAlignment="1">
      <alignment horizontal="center" vertical="center"/>
    </xf>
    <xf numFmtId="0" fontId="17" fillId="0" borderId="37" xfId="2" applyFont="1" applyBorder="1" applyAlignment="1">
      <alignment horizontal="center" vertical="center"/>
    </xf>
    <xf numFmtId="0" fontId="15" fillId="3" borderId="1" xfId="2" applyFont="1" applyFill="1" applyBorder="1" applyAlignment="1">
      <alignment horizontal="center" vertical="center"/>
    </xf>
    <xf numFmtId="0" fontId="15" fillId="3" borderId="25" xfId="2" applyFont="1" applyFill="1" applyBorder="1" applyAlignment="1">
      <alignment horizontal="center" vertical="center"/>
    </xf>
    <xf numFmtId="0" fontId="15" fillId="3" borderId="2" xfId="2" applyFont="1" applyFill="1" applyBorder="1" applyAlignment="1">
      <alignment horizontal="center" vertical="center"/>
    </xf>
    <xf numFmtId="0" fontId="15" fillId="3" borderId="1" xfId="2" applyFont="1" applyFill="1" applyBorder="1" applyAlignment="1">
      <alignment horizontal="center" vertical="center" justifyLastLine="1"/>
    </xf>
    <xf numFmtId="0" fontId="15" fillId="3" borderId="2" xfId="2" applyFont="1" applyFill="1" applyBorder="1" applyAlignment="1">
      <alignment horizontal="center" vertical="center" justifyLastLine="1"/>
    </xf>
    <xf numFmtId="0" fontId="15" fillId="0" borderId="4" xfId="2" applyFont="1" applyBorder="1" applyAlignment="1">
      <alignment vertical="center" wrapText="1"/>
    </xf>
    <xf numFmtId="0" fontId="15" fillId="0" borderId="6" xfId="2" applyFont="1" applyBorder="1" applyAlignment="1">
      <alignment vertical="center" wrapText="1"/>
    </xf>
    <xf numFmtId="0" fontId="15" fillId="0" borderId="11" xfId="2" applyFont="1" applyBorder="1" applyAlignment="1">
      <alignment vertical="center" wrapText="1"/>
    </xf>
    <xf numFmtId="0" fontId="15" fillId="0" borderId="12" xfId="2" applyFont="1" applyBorder="1" applyAlignment="1">
      <alignment vertical="center" wrapText="1"/>
    </xf>
    <xf numFmtId="0" fontId="15" fillId="0" borderId="7" xfId="2" applyFont="1" applyBorder="1" applyAlignment="1">
      <alignment horizontal="center" vertical="center" wrapText="1"/>
    </xf>
    <xf numFmtId="0" fontId="15" fillId="0" borderId="13" xfId="2" applyFont="1" applyBorder="1" applyAlignment="1">
      <alignment horizontal="center" vertical="center" wrapText="1"/>
    </xf>
    <xf numFmtId="0" fontId="15" fillId="3" borderId="1" xfId="2" applyFont="1" applyFill="1" applyBorder="1" applyAlignment="1">
      <alignment horizontal="distributed" vertical="center" indent="3"/>
    </xf>
    <xf numFmtId="0" fontId="0" fillId="3" borderId="25" xfId="0" applyFill="1" applyBorder="1" applyAlignment="1">
      <alignment horizontal="distributed" indent="3"/>
    </xf>
    <xf numFmtId="0" fontId="0" fillId="3" borderId="2" xfId="0" applyFill="1" applyBorder="1" applyAlignment="1">
      <alignment horizontal="distributed" indent="3"/>
    </xf>
    <xf numFmtId="0" fontId="9" fillId="0" borderId="7"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13" xfId="3" applyFont="1" applyBorder="1" applyAlignment="1">
      <alignment horizontal="center" vertical="center" wrapText="1"/>
    </xf>
    <xf numFmtId="0" fontId="4" fillId="0" borderId="1" xfId="3" applyBorder="1" applyAlignment="1">
      <alignment horizontal="distributed" vertical="center"/>
    </xf>
    <xf numFmtId="0" fontId="4" fillId="0" borderId="25" xfId="3" applyBorder="1" applyAlignment="1">
      <alignment horizontal="distributed" vertical="center"/>
    </xf>
    <xf numFmtId="0" fontId="4" fillId="0" borderId="2" xfId="3" applyBorder="1" applyAlignment="1">
      <alignment horizontal="distributed" vertical="center"/>
    </xf>
    <xf numFmtId="0" fontId="4" fillId="0" borderId="6" xfId="3" applyBorder="1" applyAlignment="1">
      <alignment horizontal="center" vertical="center"/>
    </xf>
    <xf numFmtId="0" fontId="4" fillId="0" borderId="9" xfId="3" applyBorder="1" applyAlignment="1">
      <alignment horizontal="center" vertical="center"/>
    </xf>
    <xf numFmtId="0" fontId="4" fillId="0" borderId="12" xfId="3" applyBorder="1" applyAlignment="1">
      <alignment horizontal="center" vertical="center"/>
    </xf>
    <xf numFmtId="0" fontId="7" fillId="0" borderId="11" xfId="3" applyFont="1" applyBorder="1" applyAlignment="1">
      <alignment horizontal="distributed" vertical="center" wrapText="1"/>
    </xf>
    <xf numFmtId="0" fontId="7" fillId="0" borderId="12" xfId="3" applyFont="1" applyBorder="1" applyAlignment="1">
      <alignment horizontal="distributed" vertical="center" wrapText="1"/>
    </xf>
    <xf numFmtId="0" fontId="21" fillId="0" borderId="4" xfId="3" applyFont="1" applyBorder="1" applyAlignment="1">
      <alignment horizontal="center" vertical="center"/>
    </xf>
    <xf numFmtId="0" fontId="21" fillId="0" borderId="5" xfId="3" applyFont="1" applyBorder="1" applyAlignment="1">
      <alignment horizontal="center" vertical="center"/>
    </xf>
    <xf numFmtId="0" fontId="21" fillId="0" borderId="6" xfId="3" applyFont="1" applyBorder="1" applyAlignment="1">
      <alignment horizontal="center" vertical="center"/>
    </xf>
    <xf numFmtId="0" fontId="21" fillId="0" borderId="7" xfId="3" applyFont="1" applyBorder="1" applyAlignment="1">
      <alignment horizontal="distributed" vertical="center" wrapText="1"/>
    </xf>
    <xf numFmtId="0" fontId="21" fillId="0" borderId="13" xfId="3" applyFont="1" applyBorder="1" applyAlignment="1">
      <alignment horizontal="distributed" vertical="center" wrapText="1"/>
    </xf>
    <xf numFmtId="0" fontId="4" fillId="0" borderId="10" xfId="3" applyFont="1" applyBorder="1" applyAlignment="1">
      <alignment horizontal="distributed" vertical="center" wrapText="1"/>
    </xf>
    <xf numFmtId="0" fontId="4" fillId="0" borderId="13" xfId="3" applyFont="1" applyBorder="1" applyAlignment="1">
      <alignment horizontal="distributed" vertical="center" wrapText="1"/>
    </xf>
    <xf numFmtId="0" fontId="4" fillId="0" borderId="4"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4" fillId="0" borderId="11"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10" xfId="3" applyFont="1" applyFill="1" applyBorder="1" applyAlignment="1">
      <alignment horizontal="center" vertical="center" wrapText="1"/>
    </xf>
    <xf numFmtId="0" fontId="4" fillId="0" borderId="13" xfId="3" applyFont="1" applyFill="1" applyBorder="1" applyAlignment="1">
      <alignment horizontal="center" vertical="center" wrapText="1"/>
    </xf>
    <xf numFmtId="0" fontId="4" fillId="0" borderId="6" xfId="3" applyBorder="1" applyAlignment="1">
      <alignment horizontal="distributed" vertical="center" wrapText="1"/>
    </xf>
    <xf numFmtId="0" fontId="4" fillId="0" borderId="9" xfId="3" applyBorder="1" applyAlignment="1">
      <alignment horizontal="distributed" vertical="center"/>
    </xf>
    <xf numFmtId="0" fontId="4" fillId="0" borderId="12" xfId="3" applyBorder="1" applyAlignment="1">
      <alignment horizontal="distributed" vertical="center"/>
    </xf>
    <xf numFmtId="0" fontId="7" fillId="0" borderId="7" xfId="3" applyFont="1" applyBorder="1" applyAlignment="1">
      <alignment horizontal="distributed" vertical="center" wrapText="1"/>
    </xf>
    <xf numFmtId="0" fontId="7" fillId="0" borderId="10" xfId="3" applyFont="1" applyBorder="1" applyAlignment="1">
      <alignment horizontal="distributed" vertical="center" wrapText="1"/>
    </xf>
    <xf numFmtId="0" fontId="7" fillId="0" borderId="13" xfId="3" applyFont="1" applyBorder="1" applyAlignment="1">
      <alignment horizontal="distributed" vertical="center" wrapText="1"/>
    </xf>
    <xf numFmtId="0" fontId="4" fillId="0" borderId="7" xfId="3" applyFont="1" applyBorder="1" applyAlignment="1">
      <alignment horizontal="distributed" vertical="center" wrapText="1"/>
    </xf>
    <xf numFmtId="0" fontId="6" fillId="0" borderId="0" xfId="3" applyFont="1" applyAlignment="1">
      <alignment horizontal="center" vertical="center"/>
    </xf>
    <xf numFmtId="0" fontId="32" fillId="5" borderId="0" xfId="3" applyFont="1" applyFill="1" applyAlignment="1">
      <alignment horizontal="right" vertical="center"/>
    </xf>
    <xf numFmtId="0" fontId="31" fillId="0" borderId="0" xfId="2" applyFont="1" applyBorder="1" applyAlignment="1">
      <alignment horizontal="left" vertical="center" wrapText="1"/>
    </xf>
    <xf numFmtId="0" fontId="4" fillId="0" borderId="7" xfId="3" applyBorder="1" applyAlignment="1">
      <alignment horizontal="distributed" vertical="center" wrapText="1"/>
    </xf>
    <xf numFmtId="0" fontId="4" fillId="0" borderId="10" xfId="3" applyBorder="1" applyAlignment="1">
      <alignment horizontal="distributed" vertical="center" wrapText="1"/>
    </xf>
    <xf numFmtId="0" fontId="4" fillId="0" borderId="13" xfId="3" applyBorder="1" applyAlignment="1">
      <alignment horizontal="distributed" vertical="center" wrapText="1"/>
    </xf>
    <xf numFmtId="0" fontId="4" fillId="0" borderId="7" xfId="3" applyFont="1" applyFill="1" applyBorder="1" applyAlignment="1">
      <alignment horizontal="distributed" vertical="center" wrapText="1"/>
    </xf>
    <xf numFmtId="0" fontId="4" fillId="0" borderId="10" xfId="3" applyFont="1" applyFill="1" applyBorder="1" applyAlignment="1">
      <alignment horizontal="distributed" vertical="center" wrapText="1"/>
    </xf>
    <xf numFmtId="0" fontId="4" fillId="0" borderId="13" xfId="3" applyFont="1" applyFill="1" applyBorder="1" applyAlignment="1">
      <alignment horizontal="distributed" vertical="center" wrapText="1"/>
    </xf>
    <xf numFmtId="0" fontId="4" fillId="0" borderId="1" xfId="0" applyFont="1" applyFill="1" applyBorder="1" applyAlignment="1">
      <alignment horizontal="center" vertical="center"/>
    </xf>
    <xf numFmtId="0" fontId="0" fillId="0" borderId="25" xfId="0" applyFill="1" applyBorder="1" applyAlignment="1">
      <alignment horizontal="center" vertical="center"/>
    </xf>
    <xf numFmtId="0" fontId="0" fillId="0" borderId="2" xfId="0" applyFill="1" applyBorder="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34" fillId="5" borderId="0" xfId="0" applyFont="1" applyFill="1" applyAlignment="1">
      <alignment horizontal="right" vertical="center"/>
    </xf>
    <xf numFmtId="0" fontId="6" fillId="0" borderId="1" xfId="0" applyFont="1" applyBorder="1" applyAlignment="1">
      <alignment horizontal="center" vertical="center"/>
    </xf>
    <xf numFmtId="0" fontId="30" fillId="0" borderId="25" xfId="0" applyFont="1" applyBorder="1" applyAlignment="1">
      <alignment horizontal="center" vertical="center"/>
    </xf>
    <xf numFmtId="0" fontId="30" fillId="0" borderId="2" xfId="0" applyFont="1" applyBorder="1" applyAlignment="1">
      <alignment horizontal="center" vertical="center"/>
    </xf>
    <xf numFmtId="0" fontId="4" fillId="0" borderId="5" xfId="0" applyFont="1" applyBorder="1" applyAlignment="1">
      <alignment wrapText="1"/>
    </xf>
    <xf numFmtId="0" fontId="0" fillId="0" borderId="5" xfId="0" applyFont="1" applyBorder="1" applyAlignment="1">
      <alignment wrapText="1"/>
    </xf>
    <xf numFmtId="0" fontId="32" fillId="5" borderId="0" xfId="0" applyFont="1" applyFill="1" applyAlignment="1">
      <alignment horizontal="center"/>
    </xf>
    <xf numFmtId="0" fontId="5" fillId="0" borderId="0" xfId="0" applyFont="1" applyAlignment="1">
      <alignment horizontal="center" vertical="center"/>
    </xf>
    <xf numFmtId="0" fontId="35" fillId="0" borderId="0" xfId="0" applyFont="1" applyAlignment="1">
      <alignment vertical="center"/>
    </xf>
    <xf numFmtId="0" fontId="6" fillId="0" borderId="3" xfId="0" applyFont="1" applyBorder="1" applyAlignment="1">
      <alignment horizontal="center" vertical="center"/>
    </xf>
    <xf numFmtId="0" fontId="30" fillId="0" borderId="3" xfId="0" applyFont="1" applyBorder="1" applyAlignment="1">
      <alignment horizontal="center" vertical="center"/>
    </xf>
    <xf numFmtId="0" fontId="6"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6" fillId="0" borderId="10" xfId="2" applyFont="1" applyBorder="1" applyAlignment="1">
      <alignment vertical="top"/>
    </xf>
    <xf numFmtId="0" fontId="7" fillId="0" borderId="10" xfId="2" applyFont="1" applyBorder="1" applyAlignment="1">
      <alignment vertical="center"/>
    </xf>
    <xf numFmtId="177" fontId="7" fillId="0" borderId="10" xfId="2" applyNumberFormat="1" applyFont="1" applyFill="1" applyBorder="1" applyAlignment="1">
      <alignment vertical="center"/>
    </xf>
    <xf numFmtId="0" fontId="7" fillId="0" borderId="46" xfId="2" applyFont="1" applyBorder="1" applyAlignment="1">
      <alignment vertical="center"/>
    </xf>
    <xf numFmtId="177" fontId="7" fillId="0" borderId="47" xfId="2" applyNumberFormat="1" applyFont="1" applyFill="1" applyBorder="1" applyAlignment="1">
      <alignment vertical="top" wrapText="1"/>
    </xf>
    <xf numFmtId="177" fontId="7" fillId="0" borderId="47" xfId="2" applyNumberFormat="1" applyFont="1" applyFill="1" applyBorder="1" applyAlignment="1">
      <alignment vertical="center" wrapText="1"/>
    </xf>
    <xf numFmtId="0" fontId="6" fillId="0" borderId="0" xfId="2" applyFont="1" applyBorder="1" applyAlignment="1">
      <alignment vertical="center"/>
    </xf>
    <xf numFmtId="0" fontId="7" fillId="0" borderId="10" xfId="2" applyFont="1" applyBorder="1"/>
    <xf numFmtId="0" fontId="12" fillId="0" borderId="48" xfId="2" applyFont="1" applyBorder="1" applyAlignment="1">
      <alignment horizontal="distributed" vertical="center"/>
    </xf>
    <xf numFmtId="177" fontId="6" fillId="0" borderId="46" xfId="2" applyNumberFormat="1" applyFont="1" applyFill="1" applyBorder="1" applyAlignment="1">
      <alignment vertical="center"/>
    </xf>
    <xf numFmtId="0" fontId="6" fillId="0" borderId="46" xfId="2" applyFont="1" applyBorder="1" applyAlignment="1">
      <alignment vertical="center"/>
    </xf>
    <xf numFmtId="177" fontId="6" fillId="0" borderId="47" xfId="2" applyNumberFormat="1" applyFont="1" applyFill="1" applyBorder="1" applyAlignment="1">
      <alignment vertical="center"/>
    </xf>
    <xf numFmtId="177" fontId="6" fillId="6" borderId="47" xfId="2" applyNumberFormat="1" applyFont="1" applyFill="1" applyBorder="1" applyAlignment="1">
      <alignment vertical="center"/>
    </xf>
    <xf numFmtId="177" fontId="7" fillId="0" borderId="47" xfId="2" applyNumberFormat="1" applyFont="1" applyFill="1" applyBorder="1" applyAlignment="1">
      <alignment vertical="center"/>
    </xf>
    <xf numFmtId="0" fontId="7" fillId="0" borderId="46" xfId="2" applyFont="1" applyBorder="1"/>
    <xf numFmtId="0" fontId="6" fillId="0" borderId="48" xfId="2" applyFont="1" applyBorder="1" applyAlignment="1">
      <alignment horizontal="distributed" vertical="center"/>
    </xf>
    <xf numFmtId="0" fontId="6" fillId="0" borderId="48" xfId="2" applyFont="1" applyBorder="1" applyAlignment="1">
      <alignment horizontal="distributed"/>
    </xf>
    <xf numFmtId="0" fontId="6" fillId="0" borderId="49" xfId="2" applyFont="1" applyBorder="1" applyAlignment="1">
      <alignment vertical="center"/>
    </xf>
    <xf numFmtId="0" fontId="6" fillId="0" borderId="50" xfId="2" applyFont="1" applyBorder="1" applyAlignment="1">
      <alignment vertical="center"/>
    </xf>
    <xf numFmtId="0" fontId="12" fillId="0" borderId="51" xfId="2" applyFont="1" applyBorder="1" applyAlignment="1">
      <alignment vertical="center"/>
    </xf>
    <xf numFmtId="0" fontId="12" fillId="0" borderId="48" xfId="2" applyFont="1" applyBorder="1" applyAlignment="1">
      <alignment vertical="center"/>
    </xf>
    <xf numFmtId="0" fontId="6" fillId="0" borderId="52" xfId="2" applyFont="1" applyBorder="1" applyAlignment="1">
      <alignment vertical="center"/>
    </xf>
    <xf numFmtId="0" fontId="6" fillId="0" borderId="53" xfId="2" applyFont="1" applyBorder="1" applyAlignment="1">
      <alignment vertical="center"/>
    </xf>
    <xf numFmtId="0" fontId="6" fillId="0" borderId="48" xfId="2" applyFont="1" applyBorder="1" applyAlignment="1">
      <alignment horizontal="distributed" vertical="top"/>
    </xf>
    <xf numFmtId="0" fontId="6" fillId="0" borderId="49" xfId="2" applyFont="1" applyBorder="1" applyAlignment="1">
      <alignment vertical="top"/>
    </xf>
    <xf numFmtId="177" fontId="6" fillId="0" borderId="47" xfId="2" applyNumberFormat="1" applyFont="1" applyFill="1" applyBorder="1" applyAlignment="1">
      <alignment vertical="top"/>
    </xf>
    <xf numFmtId="0" fontId="12" fillId="0" borderId="0" xfId="2" applyFont="1" applyBorder="1" applyAlignment="1">
      <alignment horizontal="distributed" vertical="center"/>
    </xf>
    <xf numFmtId="0" fontId="12" fillId="0" borderId="51" xfId="2" applyFont="1" applyBorder="1" applyAlignment="1">
      <alignment horizontal="distributed" vertical="center"/>
    </xf>
    <xf numFmtId="0" fontId="6" fillId="0" borderId="54" xfId="2" applyFont="1" applyBorder="1" applyAlignment="1">
      <alignment vertical="center"/>
    </xf>
    <xf numFmtId="0" fontId="6" fillId="0" borderId="51" xfId="2" applyFont="1" applyBorder="1" applyAlignment="1">
      <alignment horizontal="distributed" vertical="center"/>
    </xf>
    <xf numFmtId="0" fontId="6" fillId="0" borderId="55" xfId="2" applyFont="1" applyBorder="1" applyAlignment="1">
      <alignment horizontal="center" vertical="center"/>
    </xf>
  </cellXfs>
  <cellStyles count="5">
    <cellStyle name="桁区切り 2" xfId="1"/>
    <cellStyle name="標準" xfId="0" builtinId="0"/>
    <cellStyle name="標準 2" xfId="2"/>
    <cellStyle name="標準_申請_別紙２５－(6)" xfId="3"/>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view="pageBreakPreview" zoomScaleNormal="100" zoomScaleSheetLayoutView="100" workbookViewId="0">
      <selection activeCell="J12" sqref="J12"/>
    </sheetView>
  </sheetViews>
  <sheetFormatPr defaultRowHeight="13.2" x14ac:dyDescent="0.2"/>
  <cols>
    <col min="1" max="27" width="6.6640625" customWidth="1"/>
  </cols>
  <sheetData>
    <row r="1" spans="1:27" ht="17.25" customHeight="1" x14ac:dyDescent="0.2">
      <c r="A1" s="145" t="s">
        <v>189</v>
      </c>
    </row>
    <row r="2" spans="1:27" ht="21" customHeight="1" x14ac:dyDescent="0.2">
      <c r="A2" s="184" t="s">
        <v>188</v>
      </c>
      <c r="B2" s="185"/>
      <c r="C2" s="185"/>
      <c r="D2" s="185"/>
      <c r="E2" s="185"/>
      <c r="F2" s="185"/>
      <c r="G2" s="185"/>
      <c r="H2" s="185"/>
      <c r="I2" s="185"/>
      <c r="J2" s="185"/>
      <c r="K2" s="185"/>
      <c r="L2" s="185"/>
      <c r="M2" s="185"/>
      <c r="N2" s="185"/>
      <c r="O2" s="185"/>
      <c r="P2" s="185"/>
      <c r="Q2" s="185"/>
      <c r="R2" s="185"/>
      <c r="S2" s="185"/>
      <c r="T2" s="185"/>
      <c r="U2" s="185"/>
      <c r="V2" s="185"/>
      <c r="W2" s="185"/>
    </row>
    <row r="3" spans="1:27" ht="20.100000000000001" customHeight="1" x14ac:dyDescent="0.2">
      <c r="B3" s="181" t="s">
        <v>166</v>
      </c>
      <c r="C3" s="181"/>
      <c r="D3" s="190"/>
      <c r="E3" s="190"/>
      <c r="F3" s="190"/>
    </row>
    <row r="4" spans="1:27" ht="20.100000000000001" customHeight="1" x14ac:dyDescent="0.2">
      <c r="B4" s="182" t="s">
        <v>167</v>
      </c>
      <c r="C4" s="182"/>
      <c r="D4" s="191"/>
      <c r="E4" s="191"/>
      <c r="F4" s="191"/>
    </row>
    <row r="5" spans="1:27" ht="20.100000000000001" customHeight="1" x14ac:dyDescent="0.2">
      <c r="B5" s="182" t="s">
        <v>168</v>
      </c>
      <c r="C5" s="182"/>
      <c r="D5" s="191"/>
      <c r="E5" s="191"/>
      <c r="F5" s="191"/>
    </row>
    <row r="6" spans="1:27" ht="20.100000000000001" customHeight="1" x14ac:dyDescent="0.2">
      <c r="B6" s="182" t="s">
        <v>169</v>
      </c>
      <c r="C6" s="182"/>
      <c r="D6" s="191"/>
      <c r="E6" s="191"/>
      <c r="F6" s="191"/>
    </row>
    <row r="7" spans="1:27" ht="20.100000000000001" customHeight="1" x14ac:dyDescent="0.2">
      <c r="B7" s="182" t="s">
        <v>170</v>
      </c>
      <c r="C7" s="182"/>
      <c r="D7" s="191"/>
      <c r="E7" s="191"/>
      <c r="F7" s="191"/>
    </row>
    <row r="8" spans="1:27" ht="20.100000000000001" customHeight="1" x14ac:dyDescent="0.2">
      <c r="B8" s="183"/>
      <c r="C8" s="183"/>
      <c r="D8" s="183"/>
      <c r="E8" s="183"/>
      <c r="F8" s="183"/>
    </row>
    <row r="9" spans="1:27" s="99" customFormat="1" ht="27" customHeight="1" x14ac:dyDescent="0.2">
      <c r="A9" s="173" t="s">
        <v>150</v>
      </c>
      <c r="B9" s="173" t="s">
        <v>171</v>
      </c>
      <c r="C9" s="173" t="s">
        <v>151</v>
      </c>
      <c r="D9" s="173" t="s">
        <v>152</v>
      </c>
      <c r="E9" s="173"/>
      <c r="F9" s="173"/>
      <c r="G9" s="173"/>
      <c r="H9" s="173" t="s">
        <v>156</v>
      </c>
      <c r="I9" s="173"/>
      <c r="J9" s="173"/>
      <c r="K9" s="173"/>
      <c r="L9" s="173"/>
      <c r="M9" s="173"/>
      <c r="N9" s="173"/>
      <c r="O9" s="173"/>
      <c r="P9" s="173"/>
      <c r="Q9" s="173"/>
      <c r="R9" s="173"/>
      <c r="S9" s="173" t="s">
        <v>160</v>
      </c>
      <c r="T9" s="173" t="s">
        <v>161</v>
      </c>
      <c r="U9" s="173" t="s">
        <v>177</v>
      </c>
      <c r="V9" s="173" t="s">
        <v>178</v>
      </c>
      <c r="W9" s="173" t="s">
        <v>162</v>
      </c>
    </row>
    <row r="10" spans="1:27" s="99" customFormat="1" ht="27" customHeight="1" x14ac:dyDescent="0.2">
      <c r="A10" s="173"/>
      <c r="B10" s="173"/>
      <c r="C10" s="173"/>
      <c r="D10" s="173" t="s">
        <v>153</v>
      </c>
      <c r="E10" s="173" t="s">
        <v>154</v>
      </c>
      <c r="F10" s="173" t="s">
        <v>155</v>
      </c>
      <c r="G10" s="173" t="s">
        <v>124</v>
      </c>
      <c r="H10" s="173" t="s">
        <v>172</v>
      </c>
      <c r="I10" s="173" t="s">
        <v>173</v>
      </c>
      <c r="J10" s="173" t="s">
        <v>174</v>
      </c>
      <c r="K10" s="173" t="s">
        <v>124</v>
      </c>
      <c r="L10" s="117" t="s">
        <v>153</v>
      </c>
      <c r="M10" s="125" t="s">
        <v>163</v>
      </c>
      <c r="N10" s="173" t="s">
        <v>155</v>
      </c>
      <c r="O10" s="173"/>
      <c r="P10" s="173"/>
      <c r="Q10" s="173"/>
      <c r="R10" s="173" t="s">
        <v>176</v>
      </c>
      <c r="S10" s="173"/>
      <c r="T10" s="173"/>
      <c r="U10" s="173"/>
      <c r="V10" s="173"/>
      <c r="W10" s="173"/>
    </row>
    <row r="11" spans="1:27" s="99" customFormat="1" ht="27" customHeight="1" x14ac:dyDescent="0.2">
      <c r="A11" s="174"/>
      <c r="B11" s="174"/>
      <c r="C11" s="174"/>
      <c r="D11" s="174"/>
      <c r="E11" s="174"/>
      <c r="F11" s="174"/>
      <c r="G11" s="174"/>
      <c r="H11" s="174"/>
      <c r="I11" s="174"/>
      <c r="J11" s="174"/>
      <c r="K11" s="174"/>
      <c r="L11" s="122" t="s">
        <v>159</v>
      </c>
      <c r="M11" s="122" t="s">
        <v>159</v>
      </c>
      <c r="N11" s="122" t="s">
        <v>157</v>
      </c>
      <c r="O11" s="126" t="s">
        <v>158</v>
      </c>
      <c r="P11" s="122" t="s">
        <v>175</v>
      </c>
      <c r="Q11" s="122" t="s">
        <v>159</v>
      </c>
      <c r="R11" s="174"/>
      <c r="S11" s="174"/>
      <c r="T11" s="174"/>
      <c r="U11" s="174"/>
      <c r="V11" s="174"/>
      <c r="W11" s="174"/>
    </row>
    <row r="12" spans="1:27" s="99" customFormat="1" ht="14.25" customHeight="1" x14ac:dyDescent="0.2">
      <c r="A12" s="123" t="s">
        <v>164</v>
      </c>
      <c r="B12" s="123" t="s">
        <v>165</v>
      </c>
      <c r="C12" s="123" t="s">
        <v>214</v>
      </c>
      <c r="D12" s="123" t="s">
        <v>215</v>
      </c>
      <c r="E12" s="123" t="s">
        <v>216</v>
      </c>
      <c r="F12" s="123" t="s">
        <v>217</v>
      </c>
      <c r="G12" s="123" t="s">
        <v>179</v>
      </c>
      <c r="H12" s="123"/>
      <c r="I12" s="123"/>
      <c r="J12" s="123"/>
      <c r="K12" s="123"/>
      <c r="L12" s="123"/>
      <c r="M12" s="123"/>
      <c r="N12" s="123"/>
      <c r="O12" s="123"/>
      <c r="P12" s="123"/>
      <c r="Q12" s="123"/>
      <c r="R12" s="123" t="s">
        <v>180</v>
      </c>
      <c r="S12" s="123" t="s">
        <v>218</v>
      </c>
      <c r="T12" s="123" t="s">
        <v>181</v>
      </c>
      <c r="U12" s="123" t="s">
        <v>219</v>
      </c>
      <c r="V12" s="123" t="s">
        <v>220</v>
      </c>
      <c r="W12" s="123" t="s">
        <v>221</v>
      </c>
    </row>
    <row r="13" spans="1:27" s="99" customFormat="1" ht="120" customHeight="1" x14ac:dyDescent="0.2">
      <c r="A13" s="118"/>
      <c r="B13" s="118"/>
      <c r="C13" s="119">
        <f>A13-B13</f>
        <v>0</v>
      </c>
      <c r="D13" s="118"/>
      <c r="E13" s="118"/>
      <c r="F13" s="118"/>
      <c r="G13" s="119">
        <f>SUM(D13:F13)</f>
        <v>0</v>
      </c>
      <c r="H13" s="118"/>
      <c r="I13" s="118"/>
      <c r="J13" s="118"/>
      <c r="K13" s="119">
        <f>SUM(H13:J13)</f>
        <v>0</v>
      </c>
      <c r="L13" s="119">
        <f>IF(K13=0,0,IF(K13=1,IF(J13=1,440000,586000),IF(AND(H13&gt;0,I13&gt;0),922000,IF(AND(H13=0,I13=0),630000,776000))))</f>
        <v>0</v>
      </c>
      <c r="M13" s="119">
        <f>IF(K13&gt;70,70/5*215000,ROUNDDOWN(K13/5,0)*215000)</f>
        <v>0</v>
      </c>
      <c r="N13" s="118"/>
      <c r="O13" s="127"/>
      <c r="P13" s="118"/>
      <c r="Q13" s="119">
        <f>IF(AND(1&lt;=P13,P13&lt;=4),113000,IF(AND(5&lt;=P13,P13&lt;=9),226000,IF(AND(10&lt;=P13,P13&lt;=14),566000,IF(AND(15&lt;=P13,P13&lt;=19),849000,IF(AND(P13&gt;=20,P13&lt;=30),((P13-20)*45000+1132000),IF(P13&gt;30,10*45000+1132000,0))))))</f>
        <v>0</v>
      </c>
      <c r="R13" s="119">
        <f>L13+M13+Q13</f>
        <v>0</v>
      </c>
      <c r="S13" s="119">
        <f>MIN(R13,G13)</f>
        <v>0</v>
      </c>
      <c r="T13" s="119">
        <f>MIN(C13,S13)</f>
        <v>0</v>
      </c>
      <c r="U13" s="119">
        <f>ROUNDDOWN(IF(T13=R13,L13+M13,IF(T13=G13,D13+E13,(D13+E13)/G13*C13)),0)</f>
        <v>0</v>
      </c>
      <c r="V13" s="119">
        <f>ROUNDDOWN(IF(T13=R13,Q13,IF(T13=G13,F13,F13/G13*C13)),0)</f>
        <v>0</v>
      </c>
      <c r="W13" s="119">
        <f>IF(D7&lt;300,ROUNDDOWN(T13*0.5,-3),ROUNDDOWN((U13*0.75+V13)*0.5,-3))</f>
        <v>0</v>
      </c>
    </row>
    <row r="14" spans="1:27" s="99" customFormat="1" ht="12" customHeight="1" x14ac:dyDescent="0.2">
      <c r="A14" s="189" t="s">
        <v>190</v>
      </c>
      <c r="B14" s="189"/>
      <c r="C14" s="189"/>
      <c r="D14" s="189"/>
      <c r="E14" s="189"/>
      <c r="F14" s="189"/>
      <c r="G14" s="189"/>
      <c r="H14" s="189"/>
      <c r="I14" s="189"/>
      <c r="J14" s="189"/>
      <c r="K14" s="189"/>
      <c r="L14" s="189"/>
      <c r="M14" s="189"/>
      <c r="N14" s="189"/>
      <c r="O14" s="189"/>
      <c r="P14" s="189"/>
      <c r="Q14" s="189"/>
      <c r="R14" s="189"/>
      <c r="S14" s="189"/>
      <c r="T14" s="189"/>
      <c r="U14" s="189"/>
      <c r="V14" s="189"/>
      <c r="W14" s="189"/>
      <c r="X14" s="120"/>
      <c r="Y14" s="120"/>
      <c r="Z14" s="120"/>
      <c r="AA14" s="120"/>
    </row>
    <row r="15" spans="1:27" s="99" customFormat="1" ht="24" customHeight="1" x14ac:dyDescent="0.2">
      <c r="A15" s="187" t="s">
        <v>213</v>
      </c>
      <c r="B15" s="188"/>
      <c r="C15" s="188"/>
      <c r="D15" s="188"/>
      <c r="E15" s="188"/>
      <c r="F15" s="188"/>
      <c r="G15" s="188"/>
      <c r="H15" s="188"/>
      <c r="I15" s="188"/>
      <c r="J15" s="188"/>
      <c r="K15" s="188"/>
      <c r="L15" s="188"/>
      <c r="M15" s="188"/>
      <c r="N15" s="188"/>
      <c r="O15" s="188"/>
      <c r="P15" s="188"/>
      <c r="Q15" s="188"/>
      <c r="R15" s="188"/>
      <c r="S15" s="188"/>
      <c r="T15" s="188"/>
      <c r="U15" s="188"/>
      <c r="V15" s="188"/>
      <c r="W15" s="188"/>
      <c r="X15" s="120"/>
      <c r="Y15" s="120"/>
      <c r="Z15" s="120"/>
      <c r="AA15" s="120"/>
    </row>
    <row r="16" spans="1:27" s="99" customFormat="1" ht="12" customHeight="1" x14ac:dyDescent="0.2">
      <c r="A16" s="178" t="s">
        <v>91</v>
      </c>
      <c r="B16" s="178"/>
      <c r="C16" s="178"/>
      <c r="D16" s="178"/>
      <c r="E16" s="178"/>
      <c r="F16" s="178"/>
      <c r="G16" s="178"/>
      <c r="H16" s="178"/>
      <c r="I16" s="178"/>
      <c r="J16" s="178"/>
      <c r="K16" s="178"/>
      <c r="L16" s="178"/>
      <c r="M16" s="178"/>
      <c r="N16" s="178"/>
      <c r="O16" s="178"/>
      <c r="P16" s="178"/>
      <c r="Q16" s="178"/>
      <c r="R16" s="178"/>
      <c r="S16" s="178"/>
      <c r="T16" s="178"/>
      <c r="U16" s="178"/>
      <c r="V16" s="178"/>
      <c r="W16" s="178"/>
      <c r="X16" s="120"/>
      <c r="Y16" s="120"/>
      <c r="Z16" s="120"/>
      <c r="AA16" s="120"/>
    </row>
    <row r="17" spans="1:27" s="99" customFormat="1" ht="12" customHeight="1" x14ac:dyDescent="0.2">
      <c r="A17" s="178" t="s">
        <v>191</v>
      </c>
      <c r="B17" s="178"/>
      <c r="C17" s="178"/>
      <c r="D17" s="178"/>
      <c r="E17" s="178"/>
      <c r="F17" s="178"/>
      <c r="G17" s="178"/>
      <c r="H17" s="178"/>
      <c r="I17" s="178"/>
      <c r="J17" s="178"/>
      <c r="K17" s="178"/>
      <c r="L17" s="178"/>
      <c r="M17" s="178"/>
      <c r="N17" s="178"/>
      <c r="O17" s="178"/>
      <c r="P17" s="178"/>
      <c r="Q17" s="178"/>
      <c r="R17" s="178"/>
      <c r="S17" s="178"/>
      <c r="T17" s="178"/>
      <c r="U17" s="178"/>
      <c r="V17" s="178"/>
      <c r="W17" s="178"/>
      <c r="X17" s="120"/>
      <c r="Y17" s="120"/>
      <c r="Z17" s="120"/>
      <c r="AA17" s="120"/>
    </row>
    <row r="18" spans="1:27" s="99" customFormat="1" ht="12" customHeight="1" x14ac:dyDescent="0.2">
      <c r="A18" s="178" t="s">
        <v>192</v>
      </c>
      <c r="B18" s="178"/>
      <c r="C18" s="178"/>
      <c r="D18" s="178"/>
      <c r="E18" s="178"/>
      <c r="F18" s="178"/>
      <c r="G18" s="178"/>
      <c r="H18" s="178"/>
      <c r="I18" s="178"/>
      <c r="J18" s="178"/>
      <c r="K18" s="178"/>
      <c r="L18" s="178"/>
      <c r="M18" s="178"/>
      <c r="N18" s="178"/>
      <c r="O18" s="178"/>
      <c r="P18" s="178"/>
      <c r="Q18" s="178"/>
      <c r="R18" s="178"/>
      <c r="S18" s="178"/>
      <c r="T18" s="178"/>
      <c r="U18" s="178"/>
      <c r="V18" s="178"/>
      <c r="W18" s="178"/>
      <c r="X18" s="120"/>
      <c r="Y18" s="120"/>
      <c r="Z18" s="120"/>
      <c r="AA18" s="120"/>
    </row>
    <row r="19" spans="1:27" s="99" customFormat="1" ht="36" customHeight="1" x14ac:dyDescent="0.2">
      <c r="A19" s="186" t="s">
        <v>193</v>
      </c>
      <c r="B19" s="186"/>
      <c r="C19" s="186"/>
      <c r="D19" s="186"/>
      <c r="E19" s="186"/>
      <c r="F19" s="186"/>
      <c r="G19" s="186"/>
      <c r="H19" s="186"/>
      <c r="I19" s="186"/>
      <c r="J19" s="186"/>
      <c r="K19" s="186"/>
      <c r="L19" s="186"/>
      <c r="M19" s="186"/>
      <c r="N19" s="186"/>
      <c r="O19" s="186"/>
      <c r="P19" s="186"/>
      <c r="Q19" s="186"/>
      <c r="R19" s="186"/>
      <c r="S19" s="186"/>
      <c r="T19" s="186"/>
      <c r="U19" s="186"/>
      <c r="V19" s="186"/>
      <c r="W19" s="186"/>
      <c r="X19" s="121"/>
      <c r="Y19" s="121"/>
      <c r="Z19" s="121"/>
      <c r="AA19" s="121"/>
    </row>
    <row r="20" spans="1:27" s="99" customFormat="1" ht="12" customHeight="1" x14ac:dyDescent="0.2">
      <c r="A20" s="178" t="s">
        <v>194</v>
      </c>
      <c r="B20" s="178"/>
      <c r="C20" s="178"/>
      <c r="D20" s="178"/>
      <c r="E20" s="178"/>
      <c r="F20" s="178"/>
      <c r="G20" s="178"/>
      <c r="H20" s="178"/>
      <c r="I20" s="178"/>
      <c r="J20" s="178"/>
      <c r="K20" s="178"/>
      <c r="L20" s="178"/>
      <c r="M20" s="178"/>
      <c r="N20" s="178"/>
      <c r="O20" s="178"/>
      <c r="P20" s="178"/>
      <c r="Q20" s="178"/>
      <c r="R20" s="178"/>
      <c r="S20" s="178"/>
      <c r="T20" s="178"/>
      <c r="U20" s="178"/>
      <c r="V20" s="178"/>
      <c r="W20" s="178"/>
      <c r="X20" s="121"/>
      <c r="Y20" s="121"/>
      <c r="Z20" s="121"/>
      <c r="AA20" s="120"/>
    </row>
    <row r="21" spans="1:27" s="99" customFormat="1" ht="24" customHeight="1" x14ac:dyDescent="0.2">
      <c r="A21" s="177" t="s">
        <v>195</v>
      </c>
      <c r="B21" s="178"/>
      <c r="C21" s="178"/>
      <c r="D21" s="178"/>
      <c r="E21" s="178"/>
      <c r="F21" s="178"/>
      <c r="G21" s="178"/>
      <c r="H21" s="178"/>
      <c r="I21" s="178"/>
      <c r="J21" s="178"/>
      <c r="K21" s="178"/>
      <c r="L21" s="178"/>
      <c r="M21" s="178"/>
      <c r="N21" s="178"/>
      <c r="O21" s="178"/>
      <c r="P21" s="178"/>
      <c r="Q21" s="178"/>
      <c r="R21" s="178"/>
      <c r="S21" s="178"/>
      <c r="T21" s="178"/>
      <c r="U21" s="178"/>
      <c r="V21" s="178"/>
      <c r="W21" s="178"/>
      <c r="X21" s="121"/>
      <c r="Y21" s="121"/>
      <c r="Z21" s="121"/>
      <c r="AA21" s="120"/>
    </row>
    <row r="22" spans="1:27" s="99" customFormat="1" ht="36" customHeight="1" x14ac:dyDescent="0.2">
      <c r="A22" s="179" t="s">
        <v>196</v>
      </c>
      <c r="B22" s="180"/>
      <c r="C22" s="180"/>
      <c r="D22" s="180"/>
      <c r="E22" s="180"/>
      <c r="F22" s="180"/>
      <c r="G22" s="180"/>
      <c r="H22" s="180"/>
      <c r="I22" s="180"/>
      <c r="J22" s="180"/>
      <c r="K22" s="180"/>
      <c r="L22" s="180"/>
      <c r="M22" s="180"/>
      <c r="N22" s="180"/>
      <c r="O22" s="180"/>
      <c r="P22" s="180"/>
      <c r="Q22" s="180"/>
      <c r="R22" s="180"/>
      <c r="S22" s="180"/>
      <c r="T22" s="180"/>
      <c r="U22" s="180"/>
      <c r="V22" s="180"/>
      <c r="W22" s="180"/>
      <c r="X22" s="121"/>
      <c r="Y22" s="121"/>
      <c r="Z22" s="121"/>
      <c r="AA22" s="120"/>
    </row>
    <row r="23" spans="1:27" s="99" customFormat="1" ht="12" customHeight="1" x14ac:dyDescent="0.2">
      <c r="A23" s="175" t="s">
        <v>222</v>
      </c>
      <c r="B23" s="175"/>
      <c r="C23" s="175"/>
      <c r="D23" s="175"/>
      <c r="E23" s="175"/>
      <c r="F23" s="175"/>
      <c r="G23" s="175"/>
      <c r="H23" s="175"/>
      <c r="I23" s="175"/>
      <c r="J23" s="175"/>
      <c r="K23" s="175"/>
      <c r="L23" s="175"/>
      <c r="M23" s="175"/>
      <c r="N23" s="175"/>
      <c r="O23" s="175"/>
      <c r="P23" s="175"/>
      <c r="Q23" s="175"/>
      <c r="R23" s="175"/>
      <c r="S23" s="175"/>
      <c r="T23" s="175"/>
      <c r="U23" s="175"/>
      <c r="V23" s="175"/>
      <c r="W23" s="175"/>
      <c r="X23" s="120"/>
      <c r="Y23" s="120"/>
      <c r="Z23" s="120"/>
      <c r="AA23" s="120"/>
    </row>
    <row r="24" spans="1:27" s="99" customFormat="1" ht="12" customHeight="1" x14ac:dyDescent="0.2">
      <c r="A24" s="175" t="s">
        <v>223</v>
      </c>
      <c r="B24" s="175"/>
      <c r="C24" s="175"/>
      <c r="D24" s="175"/>
      <c r="E24" s="175"/>
      <c r="F24" s="175"/>
      <c r="G24" s="175"/>
      <c r="H24" s="175"/>
      <c r="I24" s="175"/>
      <c r="J24" s="175"/>
      <c r="K24" s="175"/>
      <c r="L24" s="175"/>
      <c r="M24" s="175"/>
      <c r="N24" s="175"/>
      <c r="O24" s="175"/>
      <c r="P24" s="175"/>
      <c r="Q24" s="175"/>
      <c r="R24" s="175"/>
      <c r="S24" s="175"/>
      <c r="T24" s="175"/>
      <c r="U24" s="175"/>
      <c r="V24" s="175"/>
      <c r="W24" s="175"/>
      <c r="X24" s="120"/>
      <c r="Y24" s="120"/>
      <c r="Z24" s="120"/>
      <c r="AA24" s="120"/>
    </row>
    <row r="25" spans="1:27" s="99" customFormat="1" ht="24" customHeight="1" x14ac:dyDescent="0.2">
      <c r="A25" s="176" t="s">
        <v>228</v>
      </c>
      <c r="B25" s="175"/>
      <c r="C25" s="175"/>
      <c r="D25" s="175"/>
      <c r="E25" s="175"/>
      <c r="F25" s="175"/>
      <c r="G25" s="175"/>
      <c r="H25" s="175"/>
      <c r="I25" s="175"/>
      <c r="J25" s="175"/>
      <c r="K25" s="175"/>
      <c r="L25" s="175"/>
      <c r="M25" s="175"/>
      <c r="N25" s="175"/>
      <c r="O25" s="175"/>
      <c r="P25" s="175"/>
      <c r="Q25" s="175"/>
      <c r="R25" s="175"/>
      <c r="S25" s="175"/>
      <c r="T25" s="175"/>
      <c r="U25" s="175"/>
      <c r="V25" s="175"/>
      <c r="W25" s="175"/>
      <c r="X25" s="120"/>
      <c r="Y25" s="120"/>
      <c r="Z25" s="120"/>
      <c r="AA25" s="120"/>
    </row>
    <row r="26" spans="1:27" s="99" customFormat="1" ht="27" customHeight="1" x14ac:dyDescent="0.2"/>
    <row r="27" spans="1:27" s="99" customFormat="1" ht="27" customHeight="1" x14ac:dyDescent="0.2"/>
    <row r="28" spans="1:27" s="99" customFormat="1" ht="27" customHeight="1" x14ac:dyDescent="0.2"/>
    <row r="29" spans="1:27" s="99" customFormat="1" ht="27" customHeight="1" x14ac:dyDescent="0.2"/>
    <row r="30" spans="1:27" s="99" customFormat="1" ht="27" customHeight="1" x14ac:dyDescent="0.2"/>
    <row r="31" spans="1:27" s="99" customFormat="1" ht="27" customHeight="1" x14ac:dyDescent="0.2"/>
    <row r="32" spans="1:27" s="99" customFormat="1" ht="27" customHeight="1" x14ac:dyDescent="0.2"/>
    <row r="33" s="99" customFormat="1" ht="27" customHeight="1" x14ac:dyDescent="0.2"/>
    <row r="34" s="99" customFormat="1" ht="27" customHeight="1" x14ac:dyDescent="0.2"/>
    <row r="35" s="99" customFormat="1" ht="27" customHeight="1" x14ac:dyDescent="0.2"/>
    <row r="36" s="99" customFormat="1" ht="27" customHeight="1" x14ac:dyDescent="0.2"/>
    <row r="37" s="99" customFormat="1" ht="27" customHeight="1" x14ac:dyDescent="0.2"/>
    <row r="38" s="99" customFormat="1" ht="27" customHeight="1" x14ac:dyDescent="0.2"/>
  </sheetData>
  <mergeCells count="45">
    <mergeCell ref="A2:W2"/>
    <mergeCell ref="A17:W17"/>
    <mergeCell ref="A18:W18"/>
    <mergeCell ref="A20:W20"/>
    <mergeCell ref="A19:W19"/>
    <mergeCell ref="A16:W16"/>
    <mergeCell ref="A15:W15"/>
    <mergeCell ref="A14:W14"/>
    <mergeCell ref="D3:F3"/>
    <mergeCell ref="D4:F4"/>
    <mergeCell ref="D5:F5"/>
    <mergeCell ref="D8:F8"/>
    <mergeCell ref="B7:C7"/>
    <mergeCell ref="D7:F7"/>
    <mergeCell ref="B6:C6"/>
    <mergeCell ref="D6:F6"/>
    <mergeCell ref="B3:C3"/>
    <mergeCell ref="B4:C4"/>
    <mergeCell ref="B5:C5"/>
    <mergeCell ref="B8:C8"/>
    <mergeCell ref="J10:J11"/>
    <mergeCell ref="K10:K11"/>
    <mergeCell ref="N10:Q10"/>
    <mergeCell ref="R10:R11"/>
    <mergeCell ref="D10:D11"/>
    <mergeCell ref="E10:E11"/>
    <mergeCell ref="F10:F11"/>
    <mergeCell ref="G10:G11"/>
    <mergeCell ref="H10:H11"/>
    <mergeCell ref="A9:A11"/>
    <mergeCell ref="B9:B11"/>
    <mergeCell ref="A24:W24"/>
    <mergeCell ref="A25:W25"/>
    <mergeCell ref="S9:S11"/>
    <mergeCell ref="T9:T11"/>
    <mergeCell ref="U9:U11"/>
    <mergeCell ref="V9:V11"/>
    <mergeCell ref="W9:W11"/>
    <mergeCell ref="A21:W21"/>
    <mergeCell ref="A22:W22"/>
    <mergeCell ref="A23:W23"/>
    <mergeCell ref="C9:C11"/>
    <mergeCell ref="D9:G9"/>
    <mergeCell ref="H9:R9"/>
    <mergeCell ref="I10:I11"/>
  </mergeCells>
  <phoneticPr fontId="1"/>
  <dataValidations count="3">
    <dataValidation type="list" allowBlank="1" showInputMessage="1" showErrorMessage="1" sqref="D5:F5">
      <formula1>"都道府県,市区町村,公的,国病機構,独法,地方独法,国大法人,共済,健保,国保,学校,社福,医療法人,社団,財団,その他,個人"</formula1>
    </dataValidation>
    <dataValidation type="list" allowBlank="1" showInputMessage="1" showErrorMessage="1" sqref="D3:F3">
      <formula1>"病院,診療所,助産所,介護老人保健施設,指定訪問看護事業所,介護予防訪問看護事業所"</formula1>
    </dataValidation>
    <dataValidation type="whole" operator="greaterThan" allowBlank="1" showInputMessage="1" showErrorMessage="1" sqref="D7:F7">
      <formula1>0</formula1>
    </dataValidation>
  </dataValidations>
  <pageMargins left="0.7" right="0.7" top="0.75" bottom="0.75" header="0.3" footer="0.3"/>
  <pageSetup paperSize="9" scale="86"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C28"/>
  <sheetViews>
    <sheetView zoomScaleNormal="100" workbookViewId="0">
      <selection activeCell="B33" sqref="B33"/>
    </sheetView>
  </sheetViews>
  <sheetFormatPr defaultColWidth="9" defaultRowHeight="13.2" x14ac:dyDescent="0.2"/>
  <cols>
    <col min="1" max="1" width="15.6640625" style="17" customWidth="1"/>
    <col min="2" max="2" width="54" style="17" customWidth="1"/>
    <col min="3" max="3" width="15.44140625" style="17" customWidth="1"/>
    <col min="4" max="16384" width="9" style="17"/>
  </cols>
  <sheetData>
    <row r="1" spans="1:3" ht="30" customHeight="1" x14ac:dyDescent="0.2">
      <c r="A1" s="34" t="s">
        <v>90</v>
      </c>
    </row>
    <row r="2" spans="1:3" ht="16.2" x14ac:dyDescent="0.2">
      <c r="A2" s="195" t="s">
        <v>52</v>
      </c>
      <c r="B2" s="195"/>
      <c r="C2" s="22"/>
    </row>
    <row r="3" spans="1:3" ht="13.8" thickBot="1" x14ac:dyDescent="0.25"/>
    <row r="4" spans="1:3" ht="25.5" customHeight="1" thickBot="1" x14ac:dyDescent="0.25">
      <c r="A4" s="23" t="s">
        <v>54</v>
      </c>
      <c r="B4" s="24" t="s">
        <v>53</v>
      </c>
    </row>
    <row r="5" spans="1:3" ht="27" customHeight="1" thickTop="1" x14ac:dyDescent="0.2">
      <c r="A5" s="25" t="s">
        <v>1</v>
      </c>
      <c r="B5" s="26" t="s">
        <v>1</v>
      </c>
    </row>
    <row r="6" spans="1:3" ht="27" customHeight="1" x14ac:dyDescent="0.2">
      <c r="A6" s="27" t="s">
        <v>56</v>
      </c>
      <c r="B6" s="28" t="s">
        <v>55</v>
      </c>
    </row>
    <row r="7" spans="1:3" ht="27" customHeight="1" x14ac:dyDescent="0.2">
      <c r="A7" s="192" t="s">
        <v>58</v>
      </c>
      <c r="B7" s="29" t="s">
        <v>57</v>
      </c>
    </row>
    <row r="8" spans="1:3" ht="27" customHeight="1" x14ac:dyDescent="0.2">
      <c r="A8" s="193"/>
      <c r="B8" s="30" t="s">
        <v>59</v>
      </c>
    </row>
    <row r="9" spans="1:3" ht="27" customHeight="1" x14ac:dyDescent="0.2">
      <c r="A9" s="193"/>
      <c r="B9" s="30" t="s">
        <v>60</v>
      </c>
    </row>
    <row r="10" spans="1:3" ht="27" customHeight="1" x14ac:dyDescent="0.2">
      <c r="A10" s="194"/>
      <c r="B10" s="26" t="s">
        <v>61</v>
      </c>
    </row>
    <row r="11" spans="1:3" ht="27" customHeight="1" x14ac:dyDescent="0.2">
      <c r="A11" s="25" t="s">
        <v>50</v>
      </c>
      <c r="B11" s="26" t="s">
        <v>62</v>
      </c>
    </row>
    <row r="12" spans="1:3" ht="27" customHeight="1" x14ac:dyDescent="0.2">
      <c r="A12" s="27" t="s">
        <v>64</v>
      </c>
      <c r="B12" s="28" t="s">
        <v>63</v>
      </c>
    </row>
    <row r="13" spans="1:3" ht="27" customHeight="1" x14ac:dyDescent="0.2">
      <c r="A13" s="27" t="s">
        <v>66</v>
      </c>
      <c r="B13" s="28" t="s">
        <v>65</v>
      </c>
    </row>
    <row r="14" spans="1:3" ht="27" customHeight="1" x14ac:dyDescent="0.2">
      <c r="A14" s="31" t="s">
        <v>51</v>
      </c>
      <c r="B14" s="29" t="s">
        <v>67</v>
      </c>
    </row>
    <row r="15" spans="1:3" ht="27" customHeight="1" x14ac:dyDescent="0.2">
      <c r="A15" s="192" t="s">
        <v>69</v>
      </c>
      <c r="B15" s="29" t="s">
        <v>68</v>
      </c>
    </row>
    <row r="16" spans="1:3" ht="27" customHeight="1" x14ac:dyDescent="0.2">
      <c r="A16" s="193"/>
      <c r="B16" s="30" t="s">
        <v>70</v>
      </c>
    </row>
    <row r="17" spans="1:2" ht="27" customHeight="1" x14ac:dyDescent="0.2">
      <c r="A17" s="193"/>
      <c r="B17" s="30" t="s">
        <v>71</v>
      </c>
    </row>
    <row r="18" spans="1:2" ht="27" customHeight="1" x14ac:dyDescent="0.2">
      <c r="A18" s="194"/>
      <c r="B18" s="26" t="s">
        <v>72</v>
      </c>
    </row>
    <row r="19" spans="1:2" ht="27" customHeight="1" x14ac:dyDescent="0.2">
      <c r="A19" s="27" t="s">
        <v>74</v>
      </c>
      <c r="B19" s="28" t="s">
        <v>73</v>
      </c>
    </row>
    <row r="20" spans="1:2" ht="27" customHeight="1" x14ac:dyDescent="0.2">
      <c r="A20" s="27" t="s">
        <v>76</v>
      </c>
      <c r="B20" s="28" t="s">
        <v>75</v>
      </c>
    </row>
    <row r="21" spans="1:2" ht="27" customHeight="1" x14ac:dyDescent="0.2">
      <c r="A21" s="27" t="s">
        <v>78</v>
      </c>
      <c r="B21" s="28" t="s">
        <v>77</v>
      </c>
    </row>
    <row r="22" spans="1:2" ht="27" customHeight="1" x14ac:dyDescent="0.2">
      <c r="A22" s="27" t="s">
        <v>80</v>
      </c>
      <c r="B22" s="28" t="s">
        <v>79</v>
      </c>
    </row>
    <row r="23" spans="1:2" ht="27" customHeight="1" x14ac:dyDescent="0.2">
      <c r="A23" s="27" t="s">
        <v>81</v>
      </c>
      <c r="B23" s="28" t="s">
        <v>81</v>
      </c>
    </row>
    <row r="24" spans="1:2" ht="27" customHeight="1" x14ac:dyDescent="0.2">
      <c r="A24" s="27" t="s">
        <v>82</v>
      </c>
      <c r="B24" s="103" t="s">
        <v>147</v>
      </c>
    </row>
    <row r="25" spans="1:2" ht="27" customHeight="1" x14ac:dyDescent="0.2">
      <c r="A25" s="27" t="s">
        <v>83</v>
      </c>
      <c r="B25" s="103" t="s">
        <v>148</v>
      </c>
    </row>
    <row r="26" spans="1:2" ht="27" customHeight="1" x14ac:dyDescent="0.2">
      <c r="A26" s="27" t="s">
        <v>31</v>
      </c>
      <c r="B26" s="28" t="s">
        <v>84</v>
      </c>
    </row>
    <row r="27" spans="1:2" ht="27" customHeight="1" x14ac:dyDescent="0.2">
      <c r="A27" s="27" t="s">
        <v>85</v>
      </c>
      <c r="B27" s="28" t="s">
        <v>85</v>
      </c>
    </row>
    <row r="28" spans="1:2" ht="27" customHeight="1" thickBot="1" x14ac:dyDescent="0.25">
      <c r="A28" s="32" t="s">
        <v>87</v>
      </c>
      <c r="B28" s="33" t="s">
        <v>86</v>
      </c>
    </row>
  </sheetData>
  <mergeCells count="3">
    <mergeCell ref="A7:A10"/>
    <mergeCell ref="A15:A18"/>
    <mergeCell ref="A2:B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G85"/>
  <sheetViews>
    <sheetView showGridLines="0" tabSelected="1" view="pageBreakPreview" topLeftCell="A7" zoomScale="130" zoomScaleNormal="100" zoomScaleSheetLayoutView="130" workbookViewId="0">
      <selection activeCell="F59" sqref="F59"/>
    </sheetView>
  </sheetViews>
  <sheetFormatPr defaultColWidth="9" defaultRowHeight="13.2" x14ac:dyDescent="0.2"/>
  <cols>
    <col min="1" max="1" width="1.88671875" style="1" customWidth="1"/>
    <col min="2" max="2" width="2.109375" style="1" customWidth="1"/>
    <col min="3" max="3" width="5.6640625" style="109" customWidth="1"/>
    <col min="4" max="4" width="25.44140625" style="1" customWidth="1"/>
    <col min="5" max="5" width="2.109375" style="1" customWidth="1"/>
    <col min="6" max="6" width="31" style="1" customWidth="1"/>
    <col min="7" max="7" width="60.33203125" style="1" customWidth="1"/>
    <col min="8" max="16384" width="9" style="1"/>
  </cols>
  <sheetData>
    <row r="1" spans="1:7" x14ac:dyDescent="0.2">
      <c r="A1" s="1" t="s">
        <v>88</v>
      </c>
      <c r="G1" s="2"/>
    </row>
    <row r="2" spans="1:7" ht="12" customHeight="1" x14ac:dyDescent="0.2">
      <c r="G2" s="15"/>
    </row>
    <row r="3" spans="1:7" s="3" customFormat="1" ht="19.5" customHeight="1" x14ac:dyDescent="0.2">
      <c r="C3" s="110"/>
      <c r="G3" s="36" t="s">
        <v>264</v>
      </c>
    </row>
    <row r="4" spans="1:7" s="4" customFormat="1" ht="25.5" customHeight="1" x14ac:dyDescent="0.2">
      <c r="B4" s="198" t="s">
        <v>3</v>
      </c>
      <c r="C4" s="198"/>
      <c r="D4" s="198"/>
      <c r="E4" s="198"/>
      <c r="F4" s="198"/>
      <c r="G4" s="198"/>
    </row>
    <row r="5" spans="1:7" s="3" customFormat="1" ht="23.25" customHeight="1" x14ac:dyDescent="0.2">
      <c r="B5" s="5"/>
      <c r="C5" s="199" t="s">
        <v>0</v>
      </c>
      <c r="D5" s="199"/>
      <c r="E5" s="6"/>
      <c r="F5" s="7" t="s">
        <v>145</v>
      </c>
      <c r="G5" s="7" t="s">
        <v>4</v>
      </c>
    </row>
    <row r="6" spans="1:7" s="3" customFormat="1" ht="13.2" customHeight="1" x14ac:dyDescent="0.2">
      <c r="B6" s="8"/>
      <c r="C6" s="111"/>
      <c r="D6" s="9"/>
      <c r="E6" s="10"/>
      <c r="F6" s="11" t="s">
        <v>5</v>
      </c>
      <c r="G6" s="12"/>
    </row>
    <row r="7" spans="1:7" s="3" customFormat="1" ht="17.399999999999999" customHeight="1" x14ac:dyDescent="0.2">
      <c r="B7" s="76" t="s">
        <v>20</v>
      </c>
      <c r="C7" s="112"/>
      <c r="D7" s="172"/>
      <c r="E7" s="77"/>
      <c r="F7" s="100"/>
      <c r="G7" s="78"/>
    </row>
    <row r="8" spans="1:7" s="3" customFormat="1" ht="17.399999999999999" customHeight="1" x14ac:dyDescent="0.2">
      <c r="B8" s="79"/>
      <c r="C8" s="369" t="s">
        <v>8</v>
      </c>
      <c r="D8" s="369"/>
      <c r="E8" s="107"/>
      <c r="F8" s="100"/>
      <c r="G8" s="100"/>
    </row>
    <row r="9" spans="1:7" s="3" customFormat="1" ht="12.75" customHeight="1" x14ac:dyDescent="0.2">
      <c r="B9" s="382"/>
      <c r="C9" s="112"/>
      <c r="D9" s="172"/>
      <c r="E9" s="77"/>
      <c r="F9" s="370"/>
      <c r="G9" s="371"/>
    </row>
    <row r="10" spans="1:7" s="3" customFormat="1" ht="17.399999999999999" customHeight="1" x14ac:dyDescent="0.2">
      <c r="B10" s="383"/>
      <c r="C10" s="200" t="s">
        <v>21</v>
      </c>
      <c r="D10" s="200"/>
      <c r="E10" s="116"/>
      <c r="F10" s="373">
        <f>SUM(F12,F14,F16)</f>
        <v>0</v>
      </c>
      <c r="G10" s="100"/>
    </row>
    <row r="11" spans="1:7" s="3" customFormat="1" ht="5.4" customHeight="1" x14ac:dyDescent="0.2">
      <c r="B11" s="79"/>
      <c r="C11" s="112"/>
      <c r="D11" s="172"/>
      <c r="E11" s="77"/>
      <c r="F11" s="100"/>
      <c r="G11" s="371"/>
    </row>
    <row r="12" spans="1:7" s="3" customFormat="1" ht="17.399999999999999" customHeight="1" x14ac:dyDescent="0.2">
      <c r="B12" s="383"/>
      <c r="C12" s="381"/>
      <c r="D12" s="376" t="s">
        <v>22</v>
      </c>
      <c r="E12" s="378"/>
      <c r="F12" s="372"/>
      <c r="G12" s="372"/>
    </row>
    <row r="13" spans="1:7" s="3" customFormat="1" ht="7.8" customHeight="1" x14ac:dyDescent="0.2">
      <c r="B13" s="79"/>
      <c r="C13" s="112"/>
      <c r="D13" s="172"/>
      <c r="E13" s="77"/>
      <c r="F13" s="100"/>
      <c r="G13" s="78"/>
    </row>
    <row r="14" spans="1:7" s="3" customFormat="1" ht="17.399999999999999" customHeight="1" x14ac:dyDescent="0.2">
      <c r="B14" s="383"/>
      <c r="C14" s="381"/>
      <c r="D14" s="376" t="s">
        <v>23</v>
      </c>
      <c r="E14" s="378"/>
      <c r="F14" s="372"/>
      <c r="G14" s="372"/>
    </row>
    <row r="15" spans="1:7" s="3" customFormat="1" ht="6" customHeight="1" x14ac:dyDescent="0.2">
      <c r="B15" s="79"/>
      <c r="C15" s="112"/>
      <c r="D15" s="172"/>
      <c r="E15" s="77"/>
      <c r="F15" s="100"/>
      <c r="G15" s="362"/>
    </row>
    <row r="16" spans="1:7" s="3" customFormat="1" ht="17.399999999999999" customHeight="1" x14ac:dyDescent="0.2">
      <c r="B16" s="383"/>
      <c r="C16" s="381"/>
      <c r="D16" s="376" t="s">
        <v>24</v>
      </c>
      <c r="E16" s="378"/>
      <c r="F16" s="372"/>
      <c r="G16" s="374"/>
    </row>
    <row r="17" spans="2:7" s="3" customFormat="1" ht="6.6" customHeight="1" x14ac:dyDescent="0.2">
      <c r="B17" s="79"/>
      <c r="C17" s="112"/>
      <c r="D17" s="172"/>
      <c r="E17" s="77"/>
      <c r="F17" s="100"/>
      <c r="G17" s="362"/>
    </row>
    <row r="18" spans="2:7" s="3" customFormat="1" ht="17.399999999999999" customHeight="1" x14ac:dyDescent="0.2">
      <c r="B18" s="383"/>
      <c r="C18" s="200" t="s">
        <v>15</v>
      </c>
      <c r="D18" s="200"/>
      <c r="E18" s="116"/>
      <c r="F18" s="372">
        <v>440000</v>
      </c>
      <c r="G18" s="374" t="s">
        <v>272</v>
      </c>
    </row>
    <row r="19" spans="2:7" s="3" customFormat="1" ht="15" customHeight="1" x14ac:dyDescent="0.2">
      <c r="B19" s="79"/>
      <c r="C19" s="112"/>
      <c r="D19" s="172"/>
      <c r="E19" s="77"/>
      <c r="F19" s="100"/>
      <c r="G19" s="362"/>
    </row>
    <row r="20" spans="2:7" s="3" customFormat="1" ht="17.399999999999999" customHeight="1" x14ac:dyDescent="0.2">
      <c r="B20" s="383"/>
      <c r="C20" s="196" t="s">
        <v>16</v>
      </c>
      <c r="D20" s="196"/>
      <c r="E20" s="107"/>
      <c r="F20" s="372">
        <v>51400</v>
      </c>
      <c r="G20" s="363" t="s">
        <v>273</v>
      </c>
    </row>
    <row r="21" spans="2:7" s="3" customFormat="1" ht="15" customHeight="1" x14ac:dyDescent="0.2">
      <c r="B21" s="79"/>
      <c r="C21" s="112"/>
      <c r="D21" s="80"/>
      <c r="E21" s="77"/>
      <c r="F21" s="100"/>
      <c r="G21" s="364"/>
    </row>
    <row r="22" spans="2:7" s="3" customFormat="1" ht="17.399999999999999" customHeight="1" x14ac:dyDescent="0.2">
      <c r="B22" s="383"/>
      <c r="C22" s="196" t="s">
        <v>9</v>
      </c>
      <c r="D22" s="196"/>
      <c r="E22" s="107"/>
      <c r="F22" s="100">
        <f>SUM(F24,F26,F28,F30)</f>
        <v>72701</v>
      </c>
      <c r="G22" s="368"/>
    </row>
    <row r="23" spans="2:7" s="3" customFormat="1" ht="15" customHeight="1" x14ac:dyDescent="0.2">
      <c r="B23" s="79"/>
      <c r="C23" s="112"/>
      <c r="D23" s="172"/>
      <c r="E23" s="77"/>
      <c r="F23" s="370"/>
      <c r="G23" s="375"/>
    </row>
    <row r="24" spans="2:7" s="3" customFormat="1" ht="17.399999999999999" customHeight="1" x14ac:dyDescent="0.2">
      <c r="B24" s="79"/>
      <c r="C24" s="112"/>
      <c r="D24" s="376" t="s">
        <v>6</v>
      </c>
      <c r="E24" s="77"/>
      <c r="F24" s="372">
        <v>39921</v>
      </c>
      <c r="G24" s="374" t="s">
        <v>265</v>
      </c>
    </row>
    <row r="25" spans="2:7" s="3" customFormat="1" ht="15" customHeight="1" x14ac:dyDescent="0.2">
      <c r="B25" s="382"/>
      <c r="C25" s="380"/>
      <c r="D25" s="367"/>
      <c r="E25" s="379"/>
      <c r="F25" s="100"/>
      <c r="G25" s="362" t="s">
        <v>266</v>
      </c>
    </row>
    <row r="26" spans="2:7" s="3" customFormat="1" ht="32.4" customHeight="1" x14ac:dyDescent="0.2">
      <c r="B26" s="383"/>
      <c r="C26" s="112"/>
      <c r="D26" s="377" t="s">
        <v>10</v>
      </c>
      <c r="E26" s="378"/>
      <c r="F26" s="372"/>
      <c r="G26" s="366" t="s">
        <v>267</v>
      </c>
    </row>
    <row r="27" spans="2:7" s="3" customFormat="1" ht="5.4" customHeight="1" x14ac:dyDescent="0.2">
      <c r="B27" s="79"/>
      <c r="C27" s="380"/>
      <c r="D27" s="172"/>
      <c r="E27" s="77"/>
      <c r="F27" s="100"/>
      <c r="G27" s="361"/>
    </row>
    <row r="28" spans="2:7" s="3" customFormat="1" ht="17.399999999999999" customHeight="1" x14ac:dyDescent="0.2">
      <c r="B28" s="79"/>
      <c r="C28" s="381"/>
      <c r="D28" s="376" t="s">
        <v>11</v>
      </c>
      <c r="E28" s="378"/>
      <c r="F28" s="372"/>
      <c r="G28" s="372"/>
    </row>
    <row r="29" spans="2:7" s="3" customFormat="1" ht="6" customHeight="1" x14ac:dyDescent="0.2">
      <c r="B29" s="79"/>
      <c r="C29" s="112"/>
      <c r="D29" s="172"/>
      <c r="E29" s="77"/>
      <c r="F29" s="100"/>
      <c r="G29" s="78"/>
    </row>
    <row r="30" spans="2:7" s="3" customFormat="1" ht="27" customHeight="1" x14ac:dyDescent="0.2">
      <c r="B30" s="383"/>
      <c r="C30" s="381"/>
      <c r="D30" s="384" t="s">
        <v>25</v>
      </c>
      <c r="E30" s="385"/>
      <c r="F30" s="386">
        <v>32780</v>
      </c>
      <c r="G30" s="365" t="s">
        <v>268</v>
      </c>
    </row>
    <row r="31" spans="2:7" s="3" customFormat="1" ht="7.2" customHeight="1" x14ac:dyDescent="0.2">
      <c r="B31" s="79"/>
      <c r="C31" s="112"/>
      <c r="D31" s="172"/>
      <c r="E31" s="77"/>
      <c r="F31" s="100"/>
      <c r="G31" s="78"/>
    </row>
    <row r="32" spans="2:7" s="3" customFormat="1" ht="17.25" customHeight="1" x14ac:dyDescent="0.2">
      <c r="B32" s="383"/>
      <c r="C32" s="196" t="s">
        <v>12</v>
      </c>
      <c r="D32" s="196"/>
      <c r="E32" s="107"/>
      <c r="F32" s="372">
        <f>SUM(F34,F36)</f>
        <v>0</v>
      </c>
      <c r="G32" s="372"/>
    </row>
    <row r="33" spans="2:7" s="3" customFormat="1" ht="7.2" customHeight="1" x14ac:dyDescent="0.2">
      <c r="B33" s="79"/>
      <c r="C33" s="113"/>
      <c r="D33" s="172"/>
      <c r="E33" s="77"/>
      <c r="F33" s="100"/>
      <c r="G33" s="78"/>
    </row>
    <row r="34" spans="2:7" s="3" customFormat="1" ht="17.25" customHeight="1" x14ac:dyDescent="0.2">
      <c r="B34" s="79"/>
      <c r="C34" s="113"/>
      <c r="D34" s="172" t="s">
        <v>13</v>
      </c>
      <c r="E34" s="378"/>
      <c r="F34" s="100"/>
      <c r="G34" s="100"/>
    </row>
    <row r="35" spans="2:7" s="3" customFormat="1" ht="7.2" customHeight="1" x14ac:dyDescent="0.2">
      <c r="B35" s="382"/>
      <c r="C35" s="388"/>
      <c r="D35" s="390"/>
      <c r="E35" s="77"/>
      <c r="F35" s="370"/>
      <c r="G35" s="371"/>
    </row>
    <row r="36" spans="2:7" s="3" customFormat="1" ht="15" customHeight="1" x14ac:dyDescent="0.2">
      <c r="B36" s="383"/>
      <c r="C36" s="381"/>
      <c r="D36" s="376" t="s">
        <v>19</v>
      </c>
      <c r="E36" s="378"/>
      <c r="F36" s="372"/>
      <c r="G36" s="372"/>
    </row>
    <row r="37" spans="2:7" s="3" customFormat="1" ht="7.2" customHeight="1" x14ac:dyDescent="0.2">
      <c r="B37" s="79"/>
      <c r="C37" s="112"/>
      <c r="D37" s="172"/>
      <c r="E37" s="77"/>
      <c r="F37" s="100"/>
      <c r="G37" s="78"/>
    </row>
    <row r="38" spans="2:7" s="3" customFormat="1" ht="17.399999999999999" customHeight="1" x14ac:dyDescent="0.2">
      <c r="B38" s="79"/>
      <c r="C38" s="369" t="s">
        <v>14</v>
      </c>
      <c r="D38" s="369"/>
      <c r="E38" s="378"/>
      <c r="F38" s="372"/>
      <c r="G38" s="372"/>
    </row>
    <row r="39" spans="2:7" s="3" customFormat="1" ht="7.2" customHeight="1" x14ac:dyDescent="0.2">
      <c r="B39" s="382"/>
      <c r="C39" s="388"/>
      <c r="D39" s="172"/>
      <c r="E39" s="77"/>
      <c r="F39" s="100"/>
      <c r="G39" s="78"/>
    </row>
    <row r="40" spans="2:7" s="3" customFormat="1" ht="17.399999999999999" customHeight="1" x14ac:dyDescent="0.2">
      <c r="B40" s="383"/>
      <c r="C40" s="196" t="s">
        <v>17</v>
      </c>
      <c r="D40" s="387"/>
      <c r="E40" s="107"/>
      <c r="F40" s="372"/>
      <c r="G40" s="100"/>
    </row>
    <row r="41" spans="2:7" s="3" customFormat="1" ht="15" customHeight="1" x14ac:dyDescent="0.2">
      <c r="B41" s="79"/>
      <c r="C41" s="112"/>
      <c r="D41" s="391"/>
      <c r="E41" s="77"/>
      <c r="F41" s="100"/>
      <c r="G41" s="389"/>
    </row>
    <row r="42" spans="2:7" s="3" customFormat="1" ht="17.399999999999999" customHeight="1" x14ac:dyDescent="0.2">
      <c r="B42" s="81"/>
      <c r="C42" s="201" t="s">
        <v>2</v>
      </c>
      <c r="D42" s="201"/>
      <c r="E42" s="82"/>
      <c r="F42" s="129">
        <f>SUM(F8,F10,F18,F20,F22,F32,F38,F40)</f>
        <v>564101</v>
      </c>
      <c r="G42" s="83"/>
    </row>
    <row r="43" spans="2:7" s="3" customFormat="1" ht="17.399999999999999" customHeight="1" x14ac:dyDescent="0.2">
      <c r="B43" s="76" t="s">
        <v>26</v>
      </c>
      <c r="C43" s="113"/>
      <c r="D43" s="172"/>
      <c r="E43" s="77"/>
      <c r="F43" s="102"/>
      <c r="G43" s="78"/>
    </row>
    <row r="44" spans="2:7" s="3" customFormat="1" ht="17.399999999999999" customHeight="1" x14ac:dyDescent="0.2">
      <c r="B44" s="383"/>
      <c r="C44" s="369" t="s">
        <v>27</v>
      </c>
      <c r="D44" s="369"/>
      <c r="E44" s="378"/>
      <c r="F44" s="372">
        <f>SUM(F46,F48,F50)</f>
        <v>2355475</v>
      </c>
      <c r="G44" s="372"/>
    </row>
    <row r="45" spans="2:7" s="3" customFormat="1" ht="12.75" customHeight="1" x14ac:dyDescent="0.2">
      <c r="B45" s="79"/>
      <c r="C45" s="112"/>
      <c r="D45" s="172"/>
      <c r="E45" s="77"/>
      <c r="F45" s="100"/>
      <c r="G45" s="371"/>
    </row>
    <row r="46" spans="2:7" s="3" customFormat="1" ht="17.399999999999999" customHeight="1" x14ac:dyDescent="0.2">
      <c r="B46" s="383"/>
      <c r="C46" s="381"/>
      <c r="D46" s="376" t="s">
        <v>22</v>
      </c>
      <c r="E46" s="378"/>
      <c r="F46" s="372"/>
      <c r="G46" s="372"/>
    </row>
    <row r="47" spans="2:7" s="3" customFormat="1" ht="6.6" customHeight="1" x14ac:dyDescent="0.2">
      <c r="B47" s="79"/>
      <c r="C47" s="112"/>
      <c r="D47" s="172"/>
      <c r="E47" s="77"/>
      <c r="F47" s="100"/>
      <c r="G47" s="78"/>
    </row>
    <row r="48" spans="2:7" s="3" customFormat="1" ht="17.399999999999999" customHeight="1" x14ac:dyDescent="0.2">
      <c r="B48" s="79"/>
      <c r="C48" s="112"/>
      <c r="D48" s="172" t="s">
        <v>23</v>
      </c>
      <c r="E48" s="77"/>
      <c r="F48" s="100">
        <v>2355475</v>
      </c>
      <c r="G48" s="363" t="s">
        <v>269</v>
      </c>
    </row>
    <row r="49" spans="1:7" s="3" customFormat="1" ht="12.75" customHeight="1" x14ac:dyDescent="0.2">
      <c r="B49" s="383"/>
      <c r="C49" s="381"/>
      <c r="D49" s="376"/>
      <c r="E49" s="378"/>
      <c r="F49" s="372"/>
      <c r="G49" s="374" t="s">
        <v>270</v>
      </c>
    </row>
    <row r="50" spans="1:7" s="3" customFormat="1" ht="17.399999999999999" customHeight="1" x14ac:dyDescent="0.2">
      <c r="B50" s="79"/>
      <c r="C50" s="112"/>
      <c r="D50" s="172" t="s">
        <v>24</v>
      </c>
      <c r="E50" s="77"/>
      <c r="F50" s="100"/>
      <c r="G50" s="100"/>
    </row>
    <row r="51" spans="1:7" s="3" customFormat="1" ht="12.75" customHeight="1" x14ac:dyDescent="0.2">
      <c r="B51" s="84"/>
      <c r="C51" s="114"/>
      <c r="D51" s="85"/>
      <c r="E51" s="86"/>
      <c r="F51" s="101"/>
      <c r="G51" s="87"/>
    </row>
    <row r="52" spans="1:7" s="3" customFormat="1" ht="17.399999999999999" customHeight="1" x14ac:dyDescent="0.2">
      <c r="B52" s="88"/>
      <c r="C52" s="204" t="s">
        <v>2</v>
      </c>
      <c r="D52" s="204"/>
      <c r="E52" s="89"/>
      <c r="F52" s="130">
        <f>SUM(F44)</f>
        <v>2355475</v>
      </c>
      <c r="G52" s="90"/>
    </row>
    <row r="53" spans="1:7" s="3" customFormat="1" ht="17.399999999999999" customHeight="1" x14ac:dyDescent="0.2">
      <c r="A53" s="13"/>
      <c r="B53" s="91" t="s">
        <v>224</v>
      </c>
      <c r="C53" s="115"/>
      <c r="D53" s="92"/>
      <c r="E53" s="93"/>
      <c r="F53" s="102"/>
      <c r="G53" s="94"/>
    </row>
    <row r="54" spans="1:7" s="3" customFormat="1" ht="15" customHeight="1" x14ac:dyDescent="0.2">
      <c r="B54" s="383"/>
      <c r="C54" s="369" t="s">
        <v>27</v>
      </c>
      <c r="D54" s="369"/>
      <c r="E54" s="378"/>
      <c r="F54" s="372">
        <f>SUM(F56,F58,F60)</f>
        <v>0</v>
      </c>
      <c r="G54" s="372"/>
    </row>
    <row r="55" spans="1:7" s="3" customFormat="1" ht="12.75" customHeight="1" x14ac:dyDescent="0.2">
      <c r="B55" s="79"/>
      <c r="C55" s="112"/>
      <c r="D55" s="172"/>
      <c r="E55" s="77"/>
      <c r="F55" s="100"/>
      <c r="G55" s="78"/>
    </row>
    <row r="56" spans="1:7" s="3" customFormat="1" ht="15" customHeight="1" x14ac:dyDescent="0.2">
      <c r="B56" s="383"/>
      <c r="C56" s="381"/>
      <c r="D56" s="376" t="s">
        <v>22</v>
      </c>
      <c r="E56" s="378"/>
      <c r="F56" s="372"/>
      <c r="G56" s="372"/>
    </row>
    <row r="57" spans="1:7" s="3" customFormat="1" ht="12.75" customHeight="1" x14ac:dyDescent="0.2">
      <c r="B57" s="79"/>
      <c r="C57" s="112"/>
      <c r="D57" s="172"/>
      <c r="E57" s="77"/>
      <c r="F57" s="100"/>
      <c r="G57" s="78"/>
    </row>
    <row r="58" spans="1:7" s="3" customFormat="1" ht="17.25" customHeight="1" x14ac:dyDescent="0.2">
      <c r="B58" s="383"/>
      <c r="C58" s="381"/>
      <c r="D58" s="376" t="s">
        <v>23</v>
      </c>
      <c r="E58" s="378"/>
      <c r="F58" s="372"/>
      <c r="G58" s="372"/>
    </row>
    <row r="59" spans="1:7" s="3" customFormat="1" ht="12.75" customHeight="1" x14ac:dyDescent="0.2">
      <c r="B59" s="79"/>
      <c r="C59" s="112"/>
      <c r="D59" s="172"/>
      <c r="E59" s="77"/>
      <c r="F59" s="100"/>
      <c r="G59" s="78"/>
    </row>
    <row r="60" spans="1:7" s="3" customFormat="1" ht="17.25" customHeight="1" x14ac:dyDescent="0.2">
      <c r="B60" s="383"/>
      <c r="C60" s="381"/>
      <c r="D60" s="376" t="s">
        <v>24</v>
      </c>
      <c r="E60" s="378"/>
      <c r="F60" s="372"/>
      <c r="G60" s="372"/>
    </row>
    <row r="61" spans="1:7" s="3" customFormat="1" ht="12.75" customHeight="1" x14ac:dyDescent="0.2">
      <c r="B61" s="79"/>
      <c r="C61" s="112"/>
      <c r="D61" s="172"/>
      <c r="E61" s="77"/>
      <c r="F61" s="100"/>
      <c r="G61" s="78"/>
    </row>
    <row r="62" spans="1:7" s="3" customFormat="1" ht="17.25" customHeight="1" x14ac:dyDescent="0.2">
      <c r="B62" s="383"/>
      <c r="C62" s="369" t="s">
        <v>9</v>
      </c>
      <c r="D62" s="369"/>
      <c r="E62" s="378"/>
      <c r="F62" s="372">
        <f>SUM(F64,F66,F68,F70)</f>
        <v>0</v>
      </c>
      <c r="G62" s="372"/>
    </row>
    <row r="63" spans="1:7" s="3" customFormat="1" ht="15" customHeight="1" x14ac:dyDescent="0.2">
      <c r="B63" s="79"/>
      <c r="C63" s="112"/>
      <c r="D63" s="172"/>
      <c r="E63" s="77"/>
      <c r="F63" s="100"/>
      <c r="G63" s="78"/>
    </row>
    <row r="64" spans="1:7" s="3" customFormat="1" ht="17.25" customHeight="1" x14ac:dyDescent="0.2">
      <c r="B64" s="383"/>
      <c r="C64" s="381"/>
      <c r="D64" s="376" t="s">
        <v>6</v>
      </c>
      <c r="E64" s="378"/>
      <c r="F64" s="372"/>
      <c r="G64" s="372"/>
    </row>
    <row r="65" spans="2:7" s="3" customFormat="1" ht="15" customHeight="1" x14ac:dyDescent="0.2">
      <c r="B65" s="79"/>
      <c r="C65" s="112"/>
      <c r="D65" s="367"/>
      <c r="E65" s="77"/>
      <c r="F65" s="100"/>
      <c r="G65" s="78"/>
    </row>
    <row r="66" spans="2:7" s="3" customFormat="1" ht="17.25" customHeight="1" x14ac:dyDescent="0.2">
      <c r="B66" s="383"/>
      <c r="C66" s="381"/>
      <c r="D66" s="376" t="s">
        <v>10</v>
      </c>
      <c r="E66" s="378"/>
      <c r="F66" s="372"/>
      <c r="G66" s="372"/>
    </row>
    <row r="67" spans="2:7" s="3" customFormat="1" ht="15" customHeight="1" x14ac:dyDescent="0.2">
      <c r="B67" s="79"/>
      <c r="C67" s="112"/>
      <c r="D67" s="172"/>
      <c r="E67" s="77"/>
      <c r="F67" s="100"/>
      <c r="G67" s="78"/>
    </row>
    <row r="68" spans="2:7" s="3" customFormat="1" ht="17.25" customHeight="1" x14ac:dyDescent="0.2">
      <c r="B68" s="383"/>
      <c r="C68" s="381"/>
      <c r="D68" s="376" t="s">
        <v>11</v>
      </c>
      <c r="E68" s="378"/>
      <c r="F68" s="372"/>
      <c r="G68" s="372"/>
    </row>
    <row r="69" spans="2:7" s="3" customFormat="1" ht="17.25" customHeight="1" x14ac:dyDescent="0.2">
      <c r="B69" s="79"/>
      <c r="C69" s="112"/>
      <c r="D69" s="172"/>
      <c r="E69" s="77"/>
      <c r="F69" s="100"/>
      <c r="G69" s="78"/>
    </row>
    <row r="70" spans="2:7" s="3" customFormat="1" ht="17.25" customHeight="1" x14ac:dyDescent="0.2">
      <c r="B70" s="383"/>
      <c r="C70" s="381"/>
      <c r="D70" s="376" t="s">
        <v>25</v>
      </c>
      <c r="E70" s="378"/>
      <c r="F70" s="372"/>
      <c r="G70" s="372"/>
    </row>
    <row r="71" spans="2:7" s="3" customFormat="1" ht="15" customHeight="1" x14ac:dyDescent="0.2">
      <c r="B71" s="79"/>
      <c r="C71" s="112"/>
      <c r="D71" s="172"/>
      <c r="E71" s="77"/>
      <c r="F71" s="100"/>
      <c r="G71" s="78"/>
    </row>
    <row r="72" spans="2:7" s="3" customFormat="1" ht="15" customHeight="1" x14ac:dyDescent="0.2">
      <c r="B72" s="383"/>
      <c r="C72" s="369" t="s">
        <v>12</v>
      </c>
      <c r="D72" s="369"/>
      <c r="E72" s="378"/>
      <c r="F72" s="372">
        <f>SUM(F74,F76)</f>
        <v>1512</v>
      </c>
      <c r="G72" s="372"/>
    </row>
    <row r="73" spans="2:7" s="3" customFormat="1" ht="15" customHeight="1" x14ac:dyDescent="0.2">
      <c r="B73" s="79"/>
      <c r="C73" s="112"/>
      <c r="D73" s="172"/>
      <c r="E73" s="77"/>
      <c r="F73" s="100"/>
      <c r="G73" s="78"/>
    </row>
    <row r="74" spans="2:7" s="3" customFormat="1" ht="15" customHeight="1" x14ac:dyDescent="0.2">
      <c r="B74" s="383"/>
      <c r="C74" s="381"/>
      <c r="D74" s="376" t="s">
        <v>13</v>
      </c>
      <c r="E74" s="378"/>
      <c r="F74" s="372">
        <v>1512</v>
      </c>
      <c r="G74" s="374" t="s">
        <v>271</v>
      </c>
    </row>
    <row r="75" spans="2:7" s="3" customFormat="1" ht="15" customHeight="1" x14ac:dyDescent="0.2">
      <c r="B75" s="79"/>
      <c r="C75" s="112"/>
      <c r="D75" s="172"/>
      <c r="E75" s="77"/>
      <c r="F75" s="100"/>
      <c r="G75" s="78"/>
    </row>
    <row r="76" spans="2:7" s="3" customFormat="1" ht="15" customHeight="1" x14ac:dyDescent="0.2">
      <c r="B76" s="383"/>
      <c r="C76" s="381"/>
      <c r="D76" s="376" t="s">
        <v>19</v>
      </c>
      <c r="E76" s="378"/>
      <c r="F76" s="372"/>
      <c r="G76" s="372"/>
    </row>
    <row r="77" spans="2:7" s="3" customFormat="1" ht="15" customHeight="1" x14ac:dyDescent="0.2">
      <c r="B77" s="79"/>
      <c r="C77" s="112"/>
      <c r="D77" s="172"/>
      <c r="E77" s="77"/>
      <c r="F77" s="100"/>
      <c r="G77" s="78"/>
    </row>
    <row r="78" spans="2:7" s="3" customFormat="1" ht="17.25" customHeight="1" x14ac:dyDescent="0.2">
      <c r="B78" s="383"/>
      <c r="C78" s="369" t="s">
        <v>14</v>
      </c>
      <c r="D78" s="369"/>
      <c r="E78" s="378"/>
      <c r="F78" s="372"/>
      <c r="G78" s="372"/>
    </row>
    <row r="79" spans="2:7" s="3" customFormat="1" ht="17.25" customHeight="1" x14ac:dyDescent="0.2">
      <c r="B79" s="79"/>
      <c r="C79" s="113"/>
      <c r="D79" s="172"/>
      <c r="E79" s="77"/>
      <c r="F79" s="100"/>
      <c r="G79" s="78"/>
    </row>
    <row r="80" spans="2:7" s="3" customFormat="1" ht="17.25" customHeight="1" x14ac:dyDescent="0.2">
      <c r="B80" s="383"/>
      <c r="C80" s="369" t="s">
        <v>17</v>
      </c>
      <c r="D80" s="369"/>
      <c r="E80" s="378"/>
      <c r="F80" s="372"/>
      <c r="G80" s="372"/>
    </row>
    <row r="81" spans="1:7" s="3" customFormat="1" ht="15" customHeight="1" x14ac:dyDescent="0.2">
      <c r="B81" s="84"/>
      <c r="C81" s="114"/>
      <c r="D81" s="95"/>
      <c r="E81" s="86"/>
      <c r="F81" s="101"/>
      <c r="G81" s="87"/>
    </row>
    <row r="82" spans="1:7" s="3" customFormat="1" ht="17.25" customHeight="1" thickBot="1" x14ac:dyDescent="0.25">
      <c r="B82" s="79"/>
      <c r="C82" s="202" t="s">
        <v>2</v>
      </c>
      <c r="D82" s="202"/>
      <c r="E82" s="77"/>
      <c r="F82" s="100">
        <f>SUM(F54,F62,F72,F78,F80)</f>
        <v>1512</v>
      </c>
      <c r="G82" s="78"/>
    </row>
    <row r="83" spans="1:7" s="3" customFormat="1" ht="30" customHeight="1" thickTop="1" x14ac:dyDescent="0.2">
      <c r="B83" s="96"/>
      <c r="C83" s="203" t="s">
        <v>7</v>
      </c>
      <c r="D83" s="203"/>
      <c r="E83" s="97"/>
      <c r="F83" s="131">
        <f>SUM(F42,F52,F82)</f>
        <v>2921088</v>
      </c>
      <c r="G83" s="98"/>
    </row>
    <row r="85" spans="1:7" x14ac:dyDescent="0.2">
      <c r="A85" s="148"/>
      <c r="B85" s="197" t="s">
        <v>210</v>
      </c>
      <c r="C85" s="197"/>
      <c r="D85" s="197"/>
      <c r="E85" s="197"/>
      <c r="F85" s="197"/>
      <c r="G85" s="197"/>
    </row>
  </sheetData>
  <mergeCells count="21">
    <mergeCell ref="B85:G85"/>
    <mergeCell ref="B4:G4"/>
    <mergeCell ref="C5:D5"/>
    <mergeCell ref="C8:D8"/>
    <mergeCell ref="C10:D10"/>
    <mergeCell ref="C18:D18"/>
    <mergeCell ref="C20:D20"/>
    <mergeCell ref="C22:D22"/>
    <mergeCell ref="C32:D32"/>
    <mergeCell ref="C38:D38"/>
    <mergeCell ref="C40:D40"/>
    <mergeCell ref="C42:D42"/>
    <mergeCell ref="C44:D44"/>
    <mergeCell ref="C82:D82"/>
    <mergeCell ref="C83:D83"/>
    <mergeCell ref="C52:D52"/>
    <mergeCell ref="C54:D54"/>
    <mergeCell ref="C62:D62"/>
    <mergeCell ref="C72:D72"/>
    <mergeCell ref="C78:D78"/>
    <mergeCell ref="C80:D80"/>
  </mergeCells>
  <phoneticPr fontId="1"/>
  <printOptions horizontalCentered="1"/>
  <pageMargins left="0.23622047244094491" right="0.23622047244094491" top="0.35433070866141736" bottom="0.15748031496062992" header="0.31496062992125984" footer="0.31496062992125984"/>
  <pageSetup paperSize="9" scale="67" fitToWidth="0" orientation="portrait" horizontalDpi="1200" verticalDpi="1200" r:id="rId1"/>
  <headerFooter alignWithMargins="0"/>
  <rowBreaks count="1" manualBreakCount="1">
    <brk id="5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G85"/>
  <sheetViews>
    <sheetView view="pageBreakPreview" zoomScale="75" zoomScaleNormal="100" zoomScaleSheetLayoutView="75" workbookViewId="0">
      <selection activeCell="G40" sqref="G40"/>
    </sheetView>
  </sheetViews>
  <sheetFormatPr defaultColWidth="9" defaultRowHeight="13.2" x14ac:dyDescent="0.2"/>
  <cols>
    <col min="1" max="1" width="1.88671875" style="1" customWidth="1"/>
    <col min="2" max="2" width="2.109375" style="1" customWidth="1"/>
    <col min="3" max="3" width="5.6640625" style="109" customWidth="1"/>
    <col min="4" max="4" width="22.6640625" style="1" customWidth="1"/>
    <col min="5" max="5" width="2.109375" style="1" customWidth="1"/>
    <col min="6" max="6" width="28.6640625" style="1" customWidth="1"/>
    <col min="7" max="7" width="45.33203125" style="1" customWidth="1"/>
    <col min="8" max="16384" width="9" style="1"/>
  </cols>
  <sheetData>
    <row r="1" spans="1:7" x14ac:dyDescent="0.2">
      <c r="A1" s="1" t="s">
        <v>227</v>
      </c>
      <c r="G1" s="2"/>
    </row>
    <row r="2" spans="1:7" ht="12" customHeight="1" x14ac:dyDescent="0.2">
      <c r="G2" s="15"/>
    </row>
    <row r="3" spans="1:7" s="3" customFormat="1" ht="19.5" customHeight="1" x14ac:dyDescent="0.2">
      <c r="C3" s="110"/>
      <c r="G3" s="36" t="s">
        <v>92</v>
      </c>
    </row>
    <row r="4" spans="1:7" s="4" customFormat="1" ht="25.5" customHeight="1" x14ac:dyDescent="0.2">
      <c r="B4" s="198" t="s">
        <v>3</v>
      </c>
      <c r="C4" s="198"/>
      <c r="D4" s="198"/>
      <c r="E4" s="198"/>
      <c r="F4" s="198"/>
      <c r="G4" s="198"/>
    </row>
    <row r="5" spans="1:7" s="3" customFormat="1" ht="23.25" customHeight="1" x14ac:dyDescent="0.2">
      <c r="B5" s="5"/>
      <c r="C5" s="199" t="s">
        <v>0</v>
      </c>
      <c r="D5" s="199"/>
      <c r="E5" s="6"/>
      <c r="F5" s="7" t="s">
        <v>145</v>
      </c>
      <c r="G5" s="7" t="s">
        <v>4</v>
      </c>
    </row>
    <row r="6" spans="1:7" s="3" customFormat="1" ht="18" customHeight="1" x14ac:dyDescent="0.2">
      <c r="B6" s="8"/>
      <c r="C6" s="111"/>
      <c r="D6" s="9"/>
      <c r="E6" s="10"/>
      <c r="F6" s="11" t="s">
        <v>5</v>
      </c>
      <c r="G6" s="12"/>
    </row>
    <row r="7" spans="1:7" s="3" customFormat="1" ht="17.399999999999999" customHeight="1" x14ac:dyDescent="0.2">
      <c r="B7" s="76" t="s">
        <v>20</v>
      </c>
      <c r="C7" s="112"/>
      <c r="D7" s="124"/>
      <c r="E7" s="77"/>
      <c r="F7" s="100"/>
      <c r="G7" s="78"/>
    </row>
    <row r="8" spans="1:7" s="3" customFormat="1" ht="17.399999999999999" customHeight="1" x14ac:dyDescent="0.2">
      <c r="B8" s="79"/>
      <c r="C8" s="196" t="s">
        <v>8</v>
      </c>
      <c r="D8" s="196"/>
      <c r="E8" s="107"/>
      <c r="F8" s="108">
        <f>2000*5*8</f>
        <v>80000</v>
      </c>
      <c r="G8" s="133" t="s">
        <v>111</v>
      </c>
    </row>
    <row r="9" spans="1:7" s="3" customFormat="1" ht="12.75" customHeight="1" x14ac:dyDescent="0.2">
      <c r="B9" s="79"/>
      <c r="C9" s="112"/>
      <c r="D9" s="124"/>
      <c r="E9" s="77"/>
      <c r="F9" s="100"/>
      <c r="G9" s="78"/>
    </row>
    <row r="10" spans="1:7" s="3" customFormat="1" ht="17.399999999999999" customHeight="1" x14ac:dyDescent="0.2">
      <c r="B10" s="79"/>
      <c r="C10" s="200" t="s">
        <v>21</v>
      </c>
      <c r="D10" s="200"/>
      <c r="E10" s="116"/>
      <c r="F10" s="128">
        <f>SUM(F12,F14,F16)</f>
        <v>3000000</v>
      </c>
      <c r="G10" s="108"/>
    </row>
    <row r="11" spans="1:7" s="3" customFormat="1" ht="12.75" customHeight="1" x14ac:dyDescent="0.2">
      <c r="B11" s="79"/>
      <c r="C11" s="112"/>
      <c r="D11" s="124"/>
      <c r="E11" s="77"/>
      <c r="F11" s="100"/>
      <c r="G11" s="78"/>
    </row>
    <row r="12" spans="1:7" s="3" customFormat="1" ht="17.399999999999999" customHeight="1" x14ac:dyDescent="0.2">
      <c r="B12" s="79"/>
      <c r="C12" s="112"/>
      <c r="D12" s="124" t="s">
        <v>22</v>
      </c>
      <c r="E12" s="77"/>
      <c r="F12" s="108"/>
      <c r="G12" s="108"/>
    </row>
    <row r="13" spans="1:7" s="3" customFormat="1" ht="12.75" customHeight="1" x14ac:dyDescent="0.2">
      <c r="B13" s="79"/>
      <c r="C13" s="112"/>
      <c r="D13" s="124"/>
      <c r="E13" s="77"/>
      <c r="F13" s="100"/>
      <c r="G13" s="78"/>
    </row>
    <row r="14" spans="1:7" s="3" customFormat="1" ht="17.399999999999999" customHeight="1" x14ac:dyDescent="0.2">
      <c r="B14" s="79"/>
      <c r="C14" s="112"/>
      <c r="D14" s="124" t="s">
        <v>23</v>
      </c>
      <c r="E14" s="77"/>
      <c r="F14" s="108">
        <f>10000000*0.3</f>
        <v>3000000</v>
      </c>
      <c r="G14" s="78" t="s">
        <v>112</v>
      </c>
    </row>
    <row r="15" spans="1:7" s="3" customFormat="1" ht="12.75" customHeight="1" x14ac:dyDescent="0.2">
      <c r="B15" s="79"/>
      <c r="C15" s="112"/>
      <c r="D15" s="124"/>
      <c r="E15" s="77"/>
      <c r="F15" s="100"/>
      <c r="G15" s="78"/>
    </row>
    <row r="16" spans="1:7" s="3" customFormat="1" ht="17.399999999999999" customHeight="1" x14ac:dyDescent="0.2">
      <c r="B16" s="79"/>
      <c r="C16" s="112"/>
      <c r="D16" s="124" t="s">
        <v>24</v>
      </c>
      <c r="E16" s="77"/>
      <c r="F16" s="108"/>
      <c r="G16" s="108"/>
    </row>
    <row r="17" spans="2:7" s="3" customFormat="1" ht="12.75" customHeight="1" x14ac:dyDescent="0.2">
      <c r="B17" s="79"/>
      <c r="C17" s="112"/>
      <c r="D17" s="124"/>
      <c r="E17" s="77"/>
      <c r="F17" s="100"/>
      <c r="G17" s="78"/>
    </row>
    <row r="18" spans="2:7" s="3" customFormat="1" ht="40.5" customHeight="1" x14ac:dyDescent="0.2">
      <c r="B18" s="79"/>
      <c r="C18" s="200" t="s">
        <v>15</v>
      </c>
      <c r="D18" s="200"/>
      <c r="E18" s="116"/>
      <c r="F18" s="132">
        <f>50000*3+20000*2+10000</f>
        <v>200000</v>
      </c>
      <c r="G18" s="134" t="s">
        <v>113</v>
      </c>
    </row>
    <row r="19" spans="2:7" s="3" customFormat="1" ht="15" customHeight="1" x14ac:dyDescent="0.2">
      <c r="B19" s="79"/>
      <c r="C19" s="112"/>
      <c r="D19" s="124"/>
      <c r="E19" s="77"/>
      <c r="F19" s="100"/>
      <c r="G19" s="78"/>
    </row>
    <row r="20" spans="2:7" s="3" customFormat="1" ht="35.1" customHeight="1" x14ac:dyDescent="0.2">
      <c r="B20" s="79"/>
      <c r="C20" s="196" t="s">
        <v>16</v>
      </c>
      <c r="D20" s="196"/>
      <c r="E20" s="107"/>
      <c r="F20" s="132">
        <f>2000+1000*8</f>
        <v>10000</v>
      </c>
      <c r="G20" s="135" t="s">
        <v>182</v>
      </c>
    </row>
    <row r="21" spans="2:7" s="3" customFormat="1" ht="15" customHeight="1" x14ac:dyDescent="0.2">
      <c r="B21" s="79"/>
      <c r="C21" s="112"/>
      <c r="D21" s="80"/>
      <c r="E21" s="77"/>
      <c r="F21" s="100"/>
      <c r="G21" s="78"/>
    </row>
    <row r="22" spans="2:7" s="3" customFormat="1" ht="17.399999999999999" customHeight="1" x14ac:dyDescent="0.2">
      <c r="B22" s="79"/>
      <c r="C22" s="196" t="s">
        <v>9</v>
      </c>
      <c r="D22" s="196"/>
      <c r="E22" s="107"/>
      <c r="F22" s="100">
        <f>SUM(F24,F26,F28,F30)</f>
        <v>129000</v>
      </c>
      <c r="G22" s="108"/>
    </row>
    <row r="23" spans="2:7" s="3" customFormat="1" ht="15" customHeight="1" x14ac:dyDescent="0.2">
      <c r="B23" s="79"/>
      <c r="C23" s="112"/>
      <c r="D23" s="124"/>
      <c r="E23" s="77"/>
      <c r="F23" s="100"/>
      <c r="G23" s="78"/>
    </row>
    <row r="24" spans="2:7" s="3" customFormat="1" ht="17.399999999999999" customHeight="1" x14ac:dyDescent="0.2">
      <c r="B24" s="79"/>
      <c r="C24" s="112"/>
      <c r="D24" s="124" t="s">
        <v>6</v>
      </c>
      <c r="E24" s="77"/>
      <c r="F24" s="108">
        <v>100000</v>
      </c>
      <c r="G24" s="14" t="s">
        <v>114</v>
      </c>
    </row>
    <row r="25" spans="2:7" s="3" customFormat="1" ht="15" customHeight="1" x14ac:dyDescent="0.2">
      <c r="B25" s="79"/>
      <c r="C25" s="112"/>
      <c r="D25" s="4"/>
      <c r="E25" s="77"/>
      <c r="F25" s="100"/>
      <c r="G25" s="78"/>
    </row>
    <row r="26" spans="2:7" s="3" customFormat="1" ht="17.399999999999999" customHeight="1" x14ac:dyDescent="0.2">
      <c r="B26" s="79"/>
      <c r="C26" s="112"/>
      <c r="D26" s="124" t="s">
        <v>10</v>
      </c>
      <c r="E26" s="77"/>
      <c r="F26" s="108">
        <f>1000*8</f>
        <v>8000</v>
      </c>
      <c r="G26" s="14" t="s">
        <v>115</v>
      </c>
    </row>
    <row r="27" spans="2:7" s="3" customFormat="1" ht="15" customHeight="1" x14ac:dyDescent="0.2">
      <c r="B27" s="79"/>
      <c r="C27" s="112"/>
      <c r="D27" s="124"/>
      <c r="E27" s="77"/>
      <c r="F27" s="100"/>
      <c r="G27" s="78"/>
    </row>
    <row r="28" spans="2:7" s="3" customFormat="1" ht="17.399999999999999" customHeight="1" x14ac:dyDescent="0.2">
      <c r="B28" s="79"/>
      <c r="C28" s="112"/>
      <c r="D28" s="124" t="s">
        <v>11</v>
      </c>
      <c r="E28" s="77"/>
      <c r="F28" s="108">
        <f>100*10</f>
        <v>1000</v>
      </c>
      <c r="G28" s="152" t="s">
        <v>116</v>
      </c>
    </row>
    <row r="29" spans="2:7" s="3" customFormat="1" ht="15" customHeight="1" x14ac:dyDescent="0.2">
      <c r="B29" s="79"/>
      <c r="C29" s="112"/>
      <c r="D29" s="124"/>
      <c r="E29" s="77"/>
      <c r="F29" s="100"/>
      <c r="G29" s="78"/>
    </row>
    <row r="30" spans="2:7" s="3" customFormat="1" ht="15" customHeight="1" x14ac:dyDescent="0.2">
      <c r="B30" s="79"/>
      <c r="C30" s="112"/>
      <c r="D30" s="124" t="s">
        <v>25</v>
      </c>
      <c r="E30" s="77"/>
      <c r="F30" s="108">
        <f>2500*8</f>
        <v>20000</v>
      </c>
      <c r="G30" s="14" t="s">
        <v>117</v>
      </c>
    </row>
    <row r="31" spans="2:7" s="3" customFormat="1" ht="15" customHeight="1" x14ac:dyDescent="0.2">
      <c r="B31" s="79"/>
      <c r="C31" s="112"/>
      <c r="D31" s="124"/>
      <c r="E31" s="77"/>
      <c r="F31" s="100"/>
      <c r="G31" s="78"/>
    </row>
    <row r="32" spans="2:7" s="3" customFormat="1" ht="17.25" customHeight="1" x14ac:dyDescent="0.2">
      <c r="B32" s="79"/>
      <c r="C32" s="196" t="s">
        <v>12</v>
      </c>
      <c r="D32" s="196"/>
      <c r="E32" s="107"/>
      <c r="F32" s="100">
        <f>SUM(F34,F36)</f>
        <v>50000</v>
      </c>
      <c r="G32" s="108"/>
    </row>
    <row r="33" spans="2:7" s="3" customFormat="1" ht="17.25" customHeight="1" x14ac:dyDescent="0.2">
      <c r="B33" s="79"/>
      <c r="C33" s="113"/>
      <c r="D33" s="124"/>
      <c r="E33" s="77"/>
      <c r="F33" s="100"/>
      <c r="G33" s="78"/>
    </row>
    <row r="34" spans="2:7" s="3" customFormat="1" ht="17.25" customHeight="1" x14ac:dyDescent="0.2">
      <c r="B34" s="79"/>
      <c r="C34" s="113"/>
      <c r="D34" s="124" t="s">
        <v>13</v>
      </c>
      <c r="E34" s="77"/>
      <c r="F34" s="108">
        <f>50*200</f>
        <v>10000</v>
      </c>
      <c r="G34" s="14" t="s">
        <v>118</v>
      </c>
    </row>
    <row r="35" spans="2:7" s="3" customFormat="1" ht="17.25" customHeight="1" x14ac:dyDescent="0.2">
      <c r="B35" s="79"/>
      <c r="C35" s="113"/>
      <c r="D35" s="124"/>
      <c r="E35" s="77"/>
      <c r="F35" s="100"/>
      <c r="G35" s="78"/>
    </row>
    <row r="36" spans="2:7" s="3" customFormat="1" ht="15" customHeight="1" x14ac:dyDescent="0.2">
      <c r="B36" s="79"/>
      <c r="C36" s="112"/>
      <c r="D36" s="124" t="s">
        <v>19</v>
      </c>
      <c r="E36" s="77"/>
      <c r="F36" s="108">
        <f>5000*8</f>
        <v>40000</v>
      </c>
      <c r="G36" s="151" t="s">
        <v>119</v>
      </c>
    </row>
    <row r="37" spans="2:7" s="3" customFormat="1" ht="15" customHeight="1" x14ac:dyDescent="0.2">
      <c r="B37" s="79"/>
      <c r="C37" s="112"/>
      <c r="D37" s="124"/>
      <c r="E37" s="77"/>
      <c r="F37" s="100"/>
      <c r="G37" s="78"/>
    </row>
    <row r="38" spans="2:7" s="3" customFormat="1" ht="17.399999999999999" customHeight="1" x14ac:dyDescent="0.2">
      <c r="B38" s="79"/>
      <c r="C38" s="196" t="s">
        <v>14</v>
      </c>
      <c r="D38" s="196"/>
      <c r="E38" s="107"/>
      <c r="F38" s="108">
        <v>50000</v>
      </c>
      <c r="G38" s="14" t="s">
        <v>120</v>
      </c>
    </row>
    <row r="39" spans="2:7" s="3" customFormat="1" ht="17.399999999999999" customHeight="1" x14ac:dyDescent="0.2">
      <c r="B39" s="79"/>
      <c r="C39" s="113"/>
      <c r="D39" s="124"/>
      <c r="E39" s="77"/>
      <c r="F39" s="100"/>
      <c r="G39" s="78"/>
    </row>
    <row r="40" spans="2:7" s="3" customFormat="1" ht="35.1" customHeight="1" x14ac:dyDescent="0.2">
      <c r="B40" s="79"/>
      <c r="C40" s="196" t="s">
        <v>17</v>
      </c>
      <c r="D40" s="196"/>
      <c r="E40" s="107"/>
      <c r="F40" s="132">
        <f>300000+200000</f>
        <v>500000</v>
      </c>
      <c r="G40" s="135" t="s">
        <v>183</v>
      </c>
    </row>
    <row r="41" spans="2:7" s="3" customFormat="1" ht="15" customHeight="1" x14ac:dyDescent="0.2">
      <c r="B41" s="79"/>
      <c r="C41" s="112"/>
      <c r="D41" s="80"/>
      <c r="E41" s="77"/>
      <c r="F41" s="100"/>
      <c r="G41" s="78"/>
    </row>
    <row r="42" spans="2:7" s="3" customFormat="1" ht="17.399999999999999" customHeight="1" x14ac:dyDescent="0.2">
      <c r="B42" s="81"/>
      <c r="C42" s="201" t="s">
        <v>2</v>
      </c>
      <c r="D42" s="201"/>
      <c r="E42" s="82"/>
      <c r="F42" s="129">
        <f>SUM(F8,F10,F18,F20,F22,F32,F38,F40)</f>
        <v>4019000</v>
      </c>
      <c r="G42" s="83"/>
    </row>
    <row r="43" spans="2:7" s="3" customFormat="1" ht="17.399999999999999" customHeight="1" x14ac:dyDescent="0.2">
      <c r="B43" s="76" t="s">
        <v>26</v>
      </c>
      <c r="C43" s="113"/>
      <c r="D43" s="124"/>
      <c r="E43" s="77"/>
      <c r="F43" s="100"/>
      <c r="G43" s="78"/>
    </row>
    <row r="44" spans="2:7" s="3" customFormat="1" ht="17.399999999999999" customHeight="1" x14ac:dyDescent="0.2">
      <c r="B44" s="79"/>
      <c r="C44" s="196" t="s">
        <v>27</v>
      </c>
      <c r="D44" s="196"/>
      <c r="E44" s="107"/>
      <c r="F44" s="100">
        <f>SUM(F46,F48,F50)</f>
        <v>5000000</v>
      </c>
      <c r="G44" s="108"/>
    </row>
    <row r="45" spans="2:7" s="3" customFormat="1" ht="12.75" customHeight="1" x14ac:dyDescent="0.2">
      <c r="B45" s="79"/>
      <c r="C45" s="112"/>
      <c r="D45" s="124"/>
      <c r="E45" s="77"/>
      <c r="F45" s="100"/>
      <c r="G45" s="78"/>
    </row>
    <row r="46" spans="2:7" s="3" customFormat="1" ht="17.399999999999999" customHeight="1" x14ac:dyDescent="0.2">
      <c r="B46" s="79"/>
      <c r="C46" s="112"/>
      <c r="D46" s="124" t="s">
        <v>22</v>
      </c>
      <c r="E46" s="77"/>
      <c r="F46" s="108"/>
      <c r="G46" s="108"/>
    </row>
    <row r="47" spans="2:7" s="3" customFormat="1" ht="12.75" customHeight="1" x14ac:dyDescent="0.2">
      <c r="B47" s="79"/>
      <c r="C47" s="112"/>
      <c r="D47" s="124"/>
      <c r="E47" s="77"/>
      <c r="F47" s="100"/>
      <c r="G47" s="78"/>
    </row>
    <row r="48" spans="2:7" s="3" customFormat="1" ht="35.1" customHeight="1" x14ac:dyDescent="0.2">
      <c r="B48" s="79"/>
      <c r="C48" s="112"/>
      <c r="D48" s="124" t="s">
        <v>23</v>
      </c>
      <c r="E48" s="77"/>
      <c r="F48" s="108">
        <f>7500000*0.1*2+5000000*0.1*7</f>
        <v>5000000</v>
      </c>
      <c r="G48" s="135" t="s">
        <v>184</v>
      </c>
    </row>
    <row r="49" spans="1:7" s="3" customFormat="1" ht="12.75" customHeight="1" x14ac:dyDescent="0.2">
      <c r="B49" s="79"/>
      <c r="C49" s="112"/>
      <c r="D49" s="124"/>
      <c r="E49" s="77"/>
      <c r="F49" s="100"/>
      <c r="G49" s="78"/>
    </row>
    <row r="50" spans="1:7" s="3" customFormat="1" ht="17.399999999999999" customHeight="1" x14ac:dyDescent="0.2">
      <c r="B50" s="79"/>
      <c r="C50" s="112"/>
      <c r="D50" s="124" t="s">
        <v>24</v>
      </c>
      <c r="E50" s="77"/>
      <c r="F50" s="108"/>
      <c r="G50" s="108"/>
    </row>
    <row r="51" spans="1:7" s="3" customFormat="1" ht="12.75" customHeight="1" x14ac:dyDescent="0.2">
      <c r="B51" s="84"/>
      <c r="C51" s="114"/>
      <c r="D51" s="85"/>
      <c r="E51" s="86"/>
      <c r="F51" s="101"/>
      <c r="G51" s="87"/>
    </row>
    <row r="52" spans="1:7" s="3" customFormat="1" ht="17.399999999999999" customHeight="1" x14ac:dyDescent="0.2">
      <c r="B52" s="88"/>
      <c r="C52" s="204" t="s">
        <v>2</v>
      </c>
      <c r="D52" s="204"/>
      <c r="E52" s="89"/>
      <c r="F52" s="130">
        <f>SUM(F44)</f>
        <v>5000000</v>
      </c>
      <c r="G52" s="90"/>
    </row>
    <row r="53" spans="1:7" s="3" customFormat="1" ht="17.399999999999999" customHeight="1" x14ac:dyDescent="0.2">
      <c r="A53" s="13"/>
      <c r="B53" s="91" t="s">
        <v>28</v>
      </c>
      <c r="C53" s="115"/>
      <c r="D53" s="92"/>
      <c r="E53" s="93"/>
      <c r="F53" s="102"/>
      <c r="G53" s="94"/>
    </row>
    <row r="54" spans="1:7" s="3" customFormat="1" ht="15" customHeight="1" x14ac:dyDescent="0.2">
      <c r="B54" s="79"/>
      <c r="C54" s="196" t="s">
        <v>27</v>
      </c>
      <c r="D54" s="196"/>
      <c r="E54" s="107"/>
      <c r="F54" s="100">
        <f>SUM(F56,F58,F60)</f>
        <v>1250000</v>
      </c>
      <c r="G54" s="108"/>
    </row>
    <row r="55" spans="1:7" s="3" customFormat="1" ht="12.75" customHeight="1" x14ac:dyDescent="0.2">
      <c r="B55" s="79"/>
      <c r="C55" s="112"/>
      <c r="D55" s="124"/>
      <c r="E55" s="77"/>
      <c r="F55" s="100"/>
      <c r="G55" s="78"/>
    </row>
    <row r="56" spans="1:7" s="3" customFormat="1" ht="15" customHeight="1" x14ac:dyDescent="0.2">
      <c r="B56" s="79"/>
      <c r="C56" s="112"/>
      <c r="D56" s="124" t="s">
        <v>22</v>
      </c>
      <c r="E56" s="77"/>
      <c r="F56" s="108"/>
      <c r="G56" s="108"/>
    </row>
    <row r="57" spans="1:7" s="3" customFormat="1" ht="12.75" customHeight="1" x14ac:dyDescent="0.2">
      <c r="B57" s="79"/>
      <c r="C57" s="112"/>
      <c r="D57" s="124"/>
      <c r="E57" s="77"/>
      <c r="F57" s="100"/>
      <c r="G57" s="78"/>
    </row>
    <row r="58" spans="1:7" s="3" customFormat="1" ht="17.25" customHeight="1" x14ac:dyDescent="0.2">
      <c r="B58" s="79"/>
      <c r="C58" s="112"/>
      <c r="D58" s="124" t="s">
        <v>23</v>
      </c>
      <c r="E58" s="77"/>
      <c r="F58" s="108">
        <f>5000000*0.05*5</f>
        <v>1250000</v>
      </c>
      <c r="G58" s="14" t="s">
        <v>149</v>
      </c>
    </row>
    <row r="59" spans="1:7" s="3" customFormat="1" ht="12.75" customHeight="1" x14ac:dyDescent="0.2">
      <c r="B59" s="79"/>
      <c r="C59" s="112"/>
      <c r="D59" s="124"/>
      <c r="E59" s="77"/>
      <c r="F59" s="100"/>
      <c r="G59" s="78"/>
    </row>
    <row r="60" spans="1:7" s="3" customFormat="1" ht="17.25" customHeight="1" x14ac:dyDescent="0.2">
      <c r="B60" s="79"/>
      <c r="C60" s="112"/>
      <c r="D60" s="124" t="s">
        <v>24</v>
      </c>
      <c r="E60" s="77"/>
      <c r="F60" s="108"/>
      <c r="G60" s="108"/>
    </row>
    <row r="61" spans="1:7" s="3" customFormat="1" ht="12.75" customHeight="1" x14ac:dyDescent="0.2">
      <c r="B61" s="79"/>
      <c r="C61" s="112"/>
      <c r="D61" s="124"/>
      <c r="E61" s="77"/>
      <c r="F61" s="100"/>
      <c r="G61" s="78"/>
    </row>
    <row r="62" spans="1:7" s="3" customFormat="1" ht="17.25" customHeight="1" x14ac:dyDescent="0.2">
      <c r="B62" s="79"/>
      <c r="C62" s="196" t="s">
        <v>9</v>
      </c>
      <c r="D62" s="196"/>
      <c r="E62" s="107"/>
      <c r="F62" s="100">
        <f>SUM(F64,F66,F68,F70)</f>
        <v>53000</v>
      </c>
      <c r="G62" s="108"/>
    </row>
    <row r="63" spans="1:7" s="3" customFormat="1" ht="15" customHeight="1" x14ac:dyDescent="0.2">
      <c r="B63" s="79"/>
      <c r="C63" s="112"/>
      <c r="D63" s="124"/>
      <c r="E63" s="77"/>
      <c r="F63" s="100"/>
      <c r="G63" s="78"/>
    </row>
    <row r="64" spans="1:7" s="3" customFormat="1" ht="17.25" customHeight="1" x14ac:dyDescent="0.2">
      <c r="B64" s="79"/>
      <c r="C64" s="112"/>
      <c r="D64" s="124" t="s">
        <v>6</v>
      </c>
      <c r="E64" s="77"/>
      <c r="F64" s="108">
        <v>50000</v>
      </c>
      <c r="G64" s="14" t="s">
        <v>114</v>
      </c>
    </row>
    <row r="65" spans="2:7" s="3" customFormat="1" ht="15" customHeight="1" x14ac:dyDescent="0.2">
      <c r="B65" s="79"/>
      <c r="C65" s="112"/>
      <c r="D65" s="4"/>
      <c r="E65" s="77"/>
      <c r="F65" s="100"/>
      <c r="G65" s="78"/>
    </row>
    <row r="66" spans="2:7" s="3" customFormat="1" ht="17.25" customHeight="1" x14ac:dyDescent="0.2">
      <c r="B66" s="79"/>
      <c r="C66" s="112"/>
      <c r="D66" s="124" t="s">
        <v>10</v>
      </c>
      <c r="E66" s="77"/>
      <c r="F66" s="108">
        <f>1000*3</f>
        <v>3000</v>
      </c>
      <c r="G66" s="14" t="s">
        <v>121</v>
      </c>
    </row>
    <row r="67" spans="2:7" s="3" customFormat="1" ht="15" customHeight="1" x14ac:dyDescent="0.2">
      <c r="B67" s="79"/>
      <c r="C67" s="112"/>
      <c r="D67" s="124"/>
      <c r="E67" s="77"/>
      <c r="F67" s="100"/>
      <c r="G67" s="78"/>
    </row>
    <row r="68" spans="2:7" s="3" customFormat="1" ht="17.25" customHeight="1" x14ac:dyDescent="0.2">
      <c r="B68" s="79"/>
      <c r="C68" s="112"/>
      <c r="D68" s="124" t="s">
        <v>11</v>
      </c>
      <c r="E68" s="77"/>
      <c r="F68" s="108"/>
      <c r="G68" s="108"/>
    </row>
    <row r="69" spans="2:7" s="3" customFormat="1" ht="17.25" customHeight="1" x14ac:dyDescent="0.2">
      <c r="B69" s="79"/>
      <c r="C69" s="112"/>
      <c r="D69" s="124"/>
      <c r="E69" s="77"/>
      <c r="F69" s="100"/>
      <c r="G69" s="78"/>
    </row>
    <row r="70" spans="2:7" s="3" customFormat="1" ht="17.25" customHeight="1" x14ac:dyDescent="0.2">
      <c r="B70" s="79"/>
      <c r="C70" s="112"/>
      <c r="D70" s="124" t="s">
        <v>25</v>
      </c>
      <c r="E70" s="77"/>
      <c r="F70" s="108"/>
      <c r="G70" s="108"/>
    </row>
    <row r="71" spans="2:7" s="3" customFormat="1" ht="15" customHeight="1" x14ac:dyDescent="0.2">
      <c r="B71" s="79"/>
      <c r="C71" s="112"/>
      <c r="D71" s="124"/>
      <c r="E71" s="77"/>
      <c r="F71" s="100"/>
      <c r="G71" s="78"/>
    </row>
    <row r="72" spans="2:7" s="3" customFormat="1" ht="15" customHeight="1" x14ac:dyDescent="0.2">
      <c r="B72" s="79"/>
      <c r="C72" s="196" t="s">
        <v>12</v>
      </c>
      <c r="D72" s="196"/>
      <c r="E72" s="107"/>
      <c r="F72" s="100">
        <f>SUM(F74,F76)</f>
        <v>4000</v>
      </c>
      <c r="G72" s="108"/>
    </row>
    <row r="73" spans="2:7" s="3" customFormat="1" ht="15" customHeight="1" x14ac:dyDescent="0.2">
      <c r="B73" s="79"/>
      <c r="C73" s="112"/>
      <c r="D73" s="124"/>
      <c r="E73" s="77"/>
      <c r="F73" s="100"/>
      <c r="G73" s="78"/>
    </row>
    <row r="74" spans="2:7" s="3" customFormat="1" ht="15" customHeight="1" x14ac:dyDescent="0.2">
      <c r="B74" s="79"/>
      <c r="C74" s="112"/>
      <c r="D74" s="124" t="s">
        <v>13</v>
      </c>
      <c r="E74" s="77"/>
      <c r="F74" s="108">
        <f>80*50</f>
        <v>4000</v>
      </c>
      <c r="G74" s="14" t="s">
        <v>122</v>
      </c>
    </row>
    <row r="75" spans="2:7" s="3" customFormat="1" ht="15" customHeight="1" x14ac:dyDescent="0.2">
      <c r="B75" s="79"/>
      <c r="C75" s="112"/>
      <c r="D75" s="124"/>
      <c r="E75" s="77"/>
      <c r="F75" s="100"/>
      <c r="G75" s="78"/>
    </row>
    <row r="76" spans="2:7" s="3" customFormat="1" ht="15" customHeight="1" x14ac:dyDescent="0.2">
      <c r="B76" s="79"/>
      <c r="C76" s="112"/>
      <c r="D76" s="124" t="s">
        <v>19</v>
      </c>
      <c r="E76" s="77"/>
      <c r="F76" s="108"/>
      <c r="G76" s="108"/>
    </row>
    <row r="77" spans="2:7" s="3" customFormat="1" ht="15" customHeight="1" x14ac:dyDescent="0.2">
      <c r="B77" s="79"/>
      <c r="C77" s="112"/>
      <c r="D77" s="124"/>
      <c r="E77" s="77"/>
      <c r="F77" s="100"/>
      <c r="G77" s="78"/>
    </row>
    <row r="78" spans="2:7" s="3" customFormat="1" ht="17.25" customHeight="1" x14ac:dyDescent="0.2">
      <c r="B78" s="79"/>
      <c r="C78" s="196" t="s">
        <v>14</v>
      </c>
      <c r="D78" s="196"/>
      <c r="E78" s="107"/>
      <c r="F78" s="108"/>
      <c r="G78" s="108"/>
    </row>
    <row r="79" spans="2:7" s="3" customFormat="1" ht="17.25" customHeight="1" x14ac:dyDescent="0.2">
      <c r="B79" s="79"/>
      <c r="C79" s="113"/>
      <c r="D79" s="124"/>
      <c r="E79" s="77"/>
      <c r="F79" s="100"/>
      <c r="G79" s="78"/>
    </row>
    <row r="80" spans="2:7" s="3" customFormat="1" ht="17.25" customHeight="1" x14ac:dyDescent="0.2">
      <c r="B80" s="79"/>
      <c r="C80" s="196" t="s">
        <v>17</v>
      </c>
      <c r="D80" s="196"/>
      <c r="E80" s="107"/>
      <c r="F80" s="108"/>
      <c r="G80" s="108"/>
    </row>
    <row r="81" spans="2:7" s="3" customFormat="1" ht="15" customHeight="1" x14ac:dyDescent="0.2">
      <c r="B81" s="84"/>
      <c r="C81" s="114"/>
      <c r="D81" s="95"/>
      <c r="E81" s="86"/>
      <c r="F81" s="101"/>
      <c r="G81" s="87"/>
    </row>
    <row r="82" spans="2:7" s="3" customFormat="1" ht="17.25" customHeight="1" thickBot="1" x14ac:dyDescent="0.25">
      <c r="B82" s="79"/>
      <c r="C82" s="202" t="s">
        <v>2</v>
      </c>
      <c r="D82" s="202"/>
      <c r="E82" s="77"/>
      <c r="F82" s="100">
        <f>SUM(F54,F62,F72,F78,F80)</f>
        <v>1307000</v>
      </c>
      <c r="G82" s="78"/>
    </row>
    <row r="83" spans="2:7" s="3" customFormat="1" ht="30" customHeight="1" thickTop="1" x14ac:dyDescent="0.2">
      <c r="B83" s="96"/>
      <c r="C83" s="203" t="s">
        <v>7</v>
      </c>
      <c r="D83" s="203"/>
      <c r="E83" s="97"/>
      <c r="F83" s="131">
        <f>SUM(F42,F52,F82)</f>
        <v>10326000</v>
      </c>
      <c r="G83" s="98"/>
    </row>
    <row r="85" spans="2:7" x14ac:dyDescent="0.2">
      <c r="B85" s="197" t="s">
        <v>210</v>
      </c>
      <c r="C85" s="197"/>
      <c r="D85" s="197"/>
      <c r="E85" s="197"/>
      <c r="F85" s="197"/>
      <c r="G85" s="197"/>
    </row>
  </sheetData>
  <mergeCells count="21">
    <mergeCell ref="B85:G85"/>
    <mergeCell ref="C44:D44"/>
    <mergeCell ref="B4:G4"/>
    <mergeCell ref="C5:D5"/>
    <mergeCell ref="C8:D8"/>
    <mergeCell ref="C10:D10"/>
    <mergeCell ref="C18:D18"/>
    <mergeCell ref="C20:D20"/>
    <mergeCell ref="C22:D22"/>
    <mergeCell ref="C32:D32"/>
    <mergeCell ref="C38:D38"/>
    <mergeCell ref="C40:D40"/>
    <mergeCell ref="C42:D42"/>
    <mergeCell ref="C82:D82"/>
    <mergeCell ref="C83:D83"/>
    <mergeCell ref="C52:D52"/>
    <mergeCell ref="C54:D54"/>
    <mergeCell ref="C62:D62"/>
    <mergeCell ref="C72:D72"/>
    <mergeCell ref="C78:D78"/>
    <mergeCell ref="C80:D80"/>
  </mergeCells>
  <phoneticPr fontId="1"/>
  <printOptions horizontalCentered="1"/>
  <pageMargins left="0.23622047244094491" right="0.23622047244094491" top="0.35433070866141736" bottom="0.15748031496062992" header="0.31496062992125984" footer="0.31496062992125984"/>
  <pageSetup paperSize="9" scale="59" fitToWidth="0" orientation="portrait" horizontalDpi="1200" verticalDpi="1200" r:id="rId1"/>
  <headerFooter alignWithMargins="0"/>
  <rowBreaks count="1" manualBreakCount="1">
    <brk id="5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70"/>
  <sheetViews>
    <sheetView view="pageBreakPreview" topLeftCell="A7" zoomScale="75" zoomScaleNormal="100" zoomScaleSheetLayoutView="75" workbookViewId="0">
      <selection activeCell="B36" sqref="B36:H36"/>
    </sheetView>
  </sheetViews>
  <sheetFormatPr defaultColWidth="9" defaultRowHeight="13.2" x14ac:dyDescent="0.2"/>
  <cols>
    <col min="1" max="1" width="1.88671875" style="38" customWidth="1"/>
    <col min="2" max="2" width="3.6640625" style="38" customWidth="1"/>
    <col min="3" max="3" width="2.109375" style="38" customWidth="1"/>
    <col min="4" max="4" width="22.6640625" style="38" customWidth="1"/>
    <col min="5" max="5" width="2.109375" style="38" customWidth="1"/>
    <col min="6" max="7" width="42.6640625" style="38" customWidth="1"/>
    <col min="8" max="8" width="40.6640625" style="38" customWidth="1"/>
    <col min="9" max="16384" width="9" style="38"/>
  </cols>
  <sheetData>
    <row r="1" spans="2:8" ht="16.2" x14ac:dyDescent="0.2">
      <c r="B1" s="37" t="s">
        <v>144</v>
      </c>
      <c r="G1" s="39"/>
      <c r="H1" s="39"/>
    </row>
    <row r="2" spans="2:8" s="40" customFormat="1" ht="19.5" customHeight="1" x14ac:dyDescent="0.2">
      <c r="G2" s="41"/>
      <c r="H2" s="41"/>
    </row>
    <row r="3" spans="2:8" s="42" customFormat="1" ht="34.5" customHeight="1" x14ac:dyDescent="0.2">
      <c r="B3" s="286" t="s">
        <v>93</v>
      </c>
      <c r="C3" s="286"/>
      <c r="D3" s="286"/>
      <c r="E3" s="286"/>
      <c r="F3" s="286"/>
      <c r="G3" s="286"/>
      <c r="H3" s="286"/>
    </row>
    <row r="4" spans="2:8" s="40" customFormat="1" ht="34.5" customHeight="1" x14ac:dyDescent="0.2">
      <c r="B4" s="287" t="s">
        <v>20</v>
      </c>
      <c r="C4" s="288"/>
      <c r="D4" s="288"/>
      <c r="E4" s="288"/>
      <c r="F4" s="288"/>
      <c r="G4" s="288"/>
      <c r="H4" s="289"/>
    </row>
    <row r="5" spans="2:8" s="40" customFormat="1" ht="24.75" customHeight="1" x14ac:dyDescent="0.2">
      <c r="B5" s="298" t="s">
        <v>0</v>
      </c>
      <c r="C5" s="299"/>
      <c r="D5" s="299"/>
      <c r="E5" s="300"/>
      <c r="F5" s="290" t="s">
        <v>94</v>
      </c>
      <c r="G5" s="291"/>
      <c r="H5" s="106" t="s">
        <v>141</v>
      </c>
    </row>
    <row r="6" spans="2:8" s="40" customFormat="1" ht="24" customHeight="1" x14ac:dyDescent="0.2">
      <c r="B6" s="205" t="s">
        <v>95</v>
      </c>
      <c r="C6" s="206"/>
      <c r="D6" s="206"/>
      <c r="E6" s="207"/>
      <c r="F6" s="292" t="s">
        <v>129</v>
      </c>
      <c r="G6" s="293"/>
      <c r="H6" s="296"/>
    </row>
    <row r="7" spans="2:8" s="40" customFormat="1" ht="24" customHeight="1" x14ac:dyDescent="0.2">
      <c r="B7" s="208"/>
      <c r="C7" s="209"/>
      <c r="D7" s="209"/>
      <c r="E7" s="210"/>
      <c r="F7" s="294"/>
      <c r="G7" s="295"/>
      <c r="H7" s="297"/>
    </row>
    <row r="8" spans="2:8" s="40" customFormat="1" ht="27.75" customHeight="1" x14ac:dyDescent="0.2">
      <c r="B8" s="205" t="s">
        <v>21</v>
      </c>
      <c r="C8" s="258"/>
      <c r="D8" s="258"/>
      <c r="E8" s="259"/>
      <c r="F8" s="242" t="s">
        <v>130</v>
      </c>
      <c r="G8" s="243"/>
      <c r="H8" s="262" t="s">
        <v>139</v>
      </c>
    </row>
    <row r="9" spans="2:8" s="40" customFormat="1" ht="30" customHeight="1" x14ac:dyDescent="0.2">
      <c r="B9" s="43"/>
      <c r="C9" s="251" t="s">
        <v>134</v>
      </c>
      <c r="D9" s="251"/>
      <c r="E9" s="251"/>
      <c r="F9" s="244"/>
      <c r="G9" s="245"/>
      <c r="H9" s="263"/>
    </row>
    <row r="10" spans="2:8" s="40" customFormat="1" ht="30" customHeight="1" x14ac:dyDescent="0.2">
      <c r="B10" s="43"/>
      <c r="C10" s="252" t="s">
        <v>23</v>
      </c>
      <c r="D10" s="253"/>
      <c r="E10" s="254"/>
      <c r="F10" s="244"/>
      <c r="G10" s="245"/>
      <c r="H10" s="263"/>
    </row>
    <row r="11" spans="2:8" s="40" customFormat="1" ht="30" customHeight="1" x14ac:dyDescent="0.2">
      <c r="B11" s="44"/>
      <c r="C11" s="252" t="s">
        <v>24</v>
      </c>
      <c r="D11" s="253"/>
      <c r="E11" s="254"/>
      <c r="F11" s="246"/>
      <c r="G11" s="247"/>
      <c r="H11" s="264"/>
    </row>
    <row r="12" spans="2:8" s="40" customFormat="1" ht="17.399999999999999" customHeight="1" x14ac:dyDescent="0.2">
      <c r="B12" s="205" t="s">
        <v>96</v>
      </c>
      <c r="C12" s="206"/>
      <c r="D12" s="206"/>
      <c r="E12" s="207"/>
      <c r="F12" s="280" t="s">
        <v>97</v>
      </c>
      <c r="G12" s="281"/>
      <c r="H12" s="284"/>
    </row>
    <row r="13" spans="2:8" s="40" customFormat="1" ht="17.399999999999999" customHeight="1" x14ac:dyDescent="0.2">
      <c r="B13" s="208"/>
      <c r="C13" s="209"/>
      <c r="D13" s="209"/>
      <c r="E13" s="210"/>
      <c r="F13" s="282"/>
      <c r="G13" s="283"/>
      <c r="H13" s="285"/>
    </row>
    <row r="14" spans="2:8" s="40" customFormat="1" ht="17.399999999999999" customHeight="1" x14ac:dyDescent="0.2">
      <c r="B14" s="205" t="s">
        <v>98</v>
      </c>
      <c r="C14" s="206"/>
      <c r="D14" s="206"/>
      <c r="E14" s="207"/>
      <c r="F14" s="280" t="s">
        <v>99</v>
      </c>
      <c r="G14" s="281"/>
      <c r="H14" s="284"/>
    </row>
    <row r="15" spans="2:8" s="40" customFormat="1" ht="17.399999999999999" customHeight="1" x14ac:dyDescent="0.2">
      <c r="B15" s="208"/>
      <c r="C15" s="209"/>
      <c r="D15" s="209"/>
      <c r="E15" s="210"/>
      <c r="F15" s="282"/>
      <c r="G15" s="283"/>
      <c r="H15" s="285"/>
    </row>
    <row r="16" spans="2:8" s="40" customFormat="1" ht="17.399999999999999" customHeight="1" x14ac:dyDescent="0.2">
      <c r="B16" s="205" t="s">
        <v>100</v>
      </c>
      <c r="C16" s="258"/>
      <c r="D16" s="258"/>
      <c r="E16" s="259"/>
      <c r="F16" s="65"/>
      <c r="G16" s="47"/>
      <c r="H16" s="66"/>
    </row>
    <row r="17" spans="2:8" s="40" customFormat="1" ht="17.399999999999999" customHeight="1" x14ac:dyDescent="0.2">
      <c r="B17" s="275"/>
      <c r="C17" s="276"/>
      <c r="D17" s="276"/>
      <c r="E17" s="277"/>
      <c r="F17" s="65"/>
      <c r="G17" s="47"/>
      <c r="H17" s="67"/>
    </row>
    <row r="18" spans="2:8" s="40" customFormat="1" ht="17.399999999999999" customHeight="1" x14ac:dyDescent="0.2">
      <c r="B18" s="43"/>
      <c r="C18" s="205" t="s">
        <v>6</v>
      </c>
      <c r="D18" s="206"/>
      <c r="E18" s="207"/>
      <c r="F18" s="223" t="s">
        <v>101</v>
      </c>
      <c r="G18" s="224"/>
      <c r="H18" s="278"/>
    </row>
    <row r="19" spans="2:8" s="40" customFormat="1" ht="17.399999999999999" customHeight="1" x14ac:dyDescent="0.2">
      <c r="B19" s="43"/>
      <c r="C19" s="229"/>
      <c r="D19" s="230"/>
      <c r="E19" s="231"/>
      <c r="F19" s="213"/>
      <c r="G19" s="214"/>
      <c r="H19" s="279"/>
    </row>
    <row r="20" spans="2:8" s="40" customFormat="1" ht="17.399999999999999" customHeight="1" x14ac:dyDescent="0.2">
      <c r="B20" s="48"/>
      <c r="C20" s="206" t="s">
        <v>10</v>
      </c>
      <c r="D20" s="206"/>
      <c r="E20" s="207"/>
      <c r="F20" s="223" t="s">
        <v>102</v>
      </c>
      <c r="G20" s="224"/>
      <c r="H20" s="273"/>
    </row>
    <row r="21" spans="2:8" s="40" customFormat="1" ht="17.399999999999999" customHeight="1" x14ac:dyDescent="0.2">
      <c r="B21" s="48"/>
      <c r="C21" s="209"/>
      <c r="D21" s="209"/>
      <c r="E21" s="210"/>
      <c r="F21" s="213"/>
      <c r="G21" s="214"/>
      <c r="H21" s="274"/>
    </row>
    <row r="22" spans="2:8" s="40" customFormat="1" ht="17.399999999999999" customHeight="1" x14ac:dyDescent="0.2">
      <c r="B22" s="48"/>
      <c r="C22" s="206" t="s">
        <v>11</v>
      </c>
      <c r="D22" s="206"/>
      <c r="E22" s="207"/>
      <c r="F22" s="267" t="s">
        <v>103</v>
      </c>
      <c r="G22" s="268"/>
      <c r="H22" s="273"/>
    </row>
    <row r="23" spans="2:8" s="40" customFormat="1" ht="17.399999999999999" customHeight="1" x14ac:dyDescent="0.2">
      <c r="B23" s="48"/>
      <c r="C23" s="209"/>
      <c r="D23" s="209"/>
      <c r="E23" s="210"/>
      <c r="F23" s="269"/>
      <c r="G23" s="270"/>
      <c r="H23" s="274"/>
    </row>
    <row r="24" spans="2:8" s="40" customFormat="1" ht="17.399999999999999" customHeight="1" x14ac:dyDescent="0.2">
      <c r="B24" s="43"/>
      <c r="C24" s="205" t="s">
        <v>25</v>
      </c>
      <c r="D24" s="206"/>
      <c r="E24" s="207"/>
      <c r="F24" s="223" t="s">
        <v>104</v>
      </c>
      <c r="G24" s="224"/>
      <c r="H24" s="273"/>
    </row>
    <row r="25" spans="2:8" s="40" customFormat="1" ht="17.399999999999999" customHeight="1" x14ac:dyDescent="0.2">
      <c r="B25" s="43"/>
      <c r="C25" s="229"/>
      <c r="D25" s="230"/>
      <c r="E25" s="231"/>
      <c r="F25" s="213"/>
      <c r="G25" s="214"/>
      <c r="H25" s="274"/>
    </row>
    <row r="26" spans="2:8" s="40" customFormat="1" ht="17.399999999999999" customHeight="1" x14ac:dyDescent="0.2">
      <c r="B26" s="205" t="s">
        <v>105</v>
      </c>
      <c r="C26" s="258"/>
      <c r="D26" s="258"/>
      <c r="E26" s="259"/>
      <c r="F26" s="68"/>
      <c r="G26" s="45"/>
      <c r="H26" s="66"/>
    </row>
    <row r="27" spans="2:8" s="40" customFormat="1" ht="17.399999999999999" customHeight="1" x14ac:dyDescent="0.2">
      <c r="B27" s="275"/>
      <c r="C27" s="276"/>
      <c r="D27" s="276"/>
      <c r="E27" s="277"/>
      <c r="F27" s="65"/>
      <c r="G27" s="47"/>
      <c r="H27" s="69"/>
    </row>
    <row r="28" spans="2:8" s="40" customFormat="1" ht="17.399999999999999" customHeight="1" x14ac:dyDescent="0.2">
      <c r="B28" s="48"/>
      <c r="C28" s="205" t="s">
        <v>135</v>
      </c>
      <c r="D28" s="206"/>
      <c r="E28" s="207"/>
      <c r="F28" s="223" t="s">
        <v>106</v>
      </c>
      <c r="G28" s="224"/>
      <c r="H28" s="278"/>
    </row>
    <row r="29" spans="2:8" s="40" customFormat="1" ht="17.399999999999999" customHeight="1" x14ac:dyDescent="0.2">
      <c r="B29" s="48"/>
      <c r="C29" s="208"/>
      <c r="D29" s="209"/>
      <c r="E29" s="210"/>
      <c r="F29" s="213"/>
      <c r="G29" s="214"/>
      <c r="H29" s="279"/>
    </row>
    <row r="30" spans="2:8" s="40" customFormat="1" ht="17.399999999999999" customHeight="1" x14ac:dyDescent="0.2">
      <c r="B30" s="48"/>
      <c r="C30" s="205" t="s">
        <v>136</v>
      </c>
      <c r="D30" s="206"/>
      <c r="E30" s="207"/>
      <c r="F30" s="223" t="s">
        <v>107</v>
      </c>
      <c r="G30" s="224"/>
      <c r="H30" s="265"/>
    </row>
    <row r="31" spans="2:8" s="40" customFormat="1" ht="17.399999999999999" customHeight="1" x14ac:dyDescent="0.2">
      <c r="B31" s="48"/>
      <c r="C31" s="229"/>
      <c r="D31" s="230"/>
      <c r="E31" s="231"/>
      <c r="F31" s="213"/>
      <c r="G31" s="214"/>
      <c r="H31" s="266"/>
    </row>
    <row r="32" spans="2:8" s="40" customFormat="1" ht="17.399999999999999" customHeight="1" x14ac:dyDescent="0.2">
      <c r="B32" s="205" t="s">
        <v>14</v>
      </c>
      <c r="C32" s="206"/>
      <c r="D32" s="206"/>
      <c r="E32" s="207"/>
      <c r="F32" s="223" t="s">
        <v>108</v>
      </c>
      <c r="G32" s="224"/>
      <c r="H32" s="265"/>
    </row>
    <row r="33" spans="2:9" s="40" customFormat="1" ht="17.399999999999999" customHeight="1" x14ac:dyDescent="0.2">
      <c r="B33" s="208"/>
      <c r="C33" s="209"/>
      <c r="D33" s="209"/>
      <c r="E33" s="210"/>
      <c r="F33" s="213"/>
      <c r="G33" s="214"/>
      <c r="H33" s="266"/>
    </row>
    <row r="34" spans="2:9" s="40" customFormat="1" ht="17.399999999999999" customHeight="1" x14ac:dyDescent="0.2">
      <c r="B34" s="217" t="s">
        <v>137</v>
      </c>
      <c r="C34" s="218"/>
      <c r="D34" s="218"/>
      <c r="E34" s="219"/>
      <c r="F34" s="267" t="s">
        <v>131</v>
      </c>
      <c r="G34" s="268"/>
      <c r="H34" s="271"/>
      <c r="I34" s="49"/>
    </row>
    <row r="35" spans="2:9" s="40" customFormat="1" ht="17.399999999999999" customHeight="1" x14ac:dyDescent="0.2">
      <c r="B35" s="220"/>
      <c r="C35" s="221"/>
      <c r="D35" s="221"/>
      <c r="E35" s="222"/>
      <c r="F35" s="269"/>
      <c r="G35" s="270"/>
      <c r="H35" s="272"/>
    </row>
    <row r="36" spans="2:9" s="40" customFormat="1" ht="34.5" customHeight="1" x14ac:dyDescent="0.2">
      <c r="B36" s="237" t="s">
        <v>26</v>
      </c>
      <c r="C36" s="238"/>
      <c r="D36" s="238"/>
      <c r="E36" s="238"/>
      <c r="F36" s="238"/>
      <c r="G36" s="238"/>
      <c r="H36" s="239"/>
    </row>
    <row r="37" spans="2:9" s="40" customFormat="1" ht="30" customHeight="1" x14ac:dyDescent="0.2">
      <c r="B37" s="255" t="s">
        <v>0</v>
      </c>
      <c r="C37" s="256"/>
      <c r="D37" s="256"/>
      <c r="E37" s="257"/>
      <c r="F37" s="260" t="s">
        <v>94</v>
      </c>
      <c r="G37" s="261"/>
      <c r="H37" s="70" t="s">
        <v>141</v>
      </c>
    </row>
    <row r="38" spans="2:9" s="40" customFormat="1" ht="30" customHeight="1" x14ac:dyDescent="0.2">
      <c r="B38" s="205" t="s">
        <v>27</v>
      </c>
      <c r="C38" s="258"/>
      <c r="D38" s="258"/>
      <c r="E38" s="259"/>
      <c r="F38" s="242" t="s">
        <v>132</v>
      </c>
      <c r="G38" s="243"/>
      <c r="H38" s="262" t="s">
        <v>140</v>
      </c>
    </row>
    <row r="39" spans="2:9" s="40" customFormat="1" ht="30" customHeight="1" x14ac:dyDescent="0.2">
      <c r="B39" s="43"/>
      <c r="C39" s="251" t="s">
        <v>134</v>
      </c>
      <c r="D39" s="251"/>
      <c r="E39" s="251"/>
      <c r="F39" s="244"/>
      <c r="G39" s="245"/>
      <c r="H39" s="263"/>
    </row>
    <row r="40" spans="2:9" s="40" customFormat="1" ht="30" customHeight="1" x14ac:dyDescent="0.2">
      <c r="B40" s="48"/>
      <c r="C40" s="252" t="s">
        <v>23</v>
      </c>
      <c r="D40" s="253"/>
      <c r="E40" s="254"/>
      <c r="F40" s="244"/>
      <c r="G40" s="245"/>
      <c r="H40" s="263"/>
    </row>
    <row r="41" spans="2:9" s="40" customFormat="1" ht="30" customHeight="1" x14ac:dyDescent="0.2">
      <c r="B41" s="44"/>
      <c r="C41" s="252" t="s">
        <v>24</v>
      </c>
      <c r="D41" s="253"/>
      <c r="E41" s="254"/>
      <c r="F41" s="246"/>
      <c r="G41" s="247"/>
      <c r="H41" s="264"/>
    </row>
    <row r="42" spans="2:9" s="40" customFormat="1" ht="35.25" customHeight="1" x14ac:dyDescent="0.2">
      <c r="B42" s="237" t="s">
        <v>28</v>
      </c>
      <c r="C42" s="238"/>
      <c r="D42" s="238"/>
      <c r="E42" s="238"/>
      <c r="F42" s="238"/>
      <c r="G42" s="238"/>
      <c r="H42" s="239"/>
    </row>
    <row r="43" spans="2:9" s="40" customFormat="1" ht="33.75" customHeight="1" x14ac:dyDescent="0.2">
      <c r="B43" s="255" t="s">
        <v>0</v>
      </c>
      <c r="C43" s="256"/>
      <c r="D43" s="256"/>
      <c r="E43" s="257"/>
      <c r="F43" s="240" t="s">
        <v>94</v>
      </c>
      <c r="G43" s="241"/>
      <c r="H43" s="70" t="s">
        <v>141</v>
      </c>
    </row>
    <row r="44" spans="2:9" s="40" customFormat="1" ht="30" customHeight="1" x14ac:dyDescent="0.2">
      <c r="B44" s="205" t="s">
        <v>27</v>
      </c>
      <c r="C44" s="258"/>
      <c r="D44" s="258"/>
      <c r="E44" s="259"/>
      <c r="F44" s="242" t="s">
        <v>132</v>
      </c>
      <c r="G44" s="243"/>
      <c r="H44" s="248"/>
    </row>
    <row r="45" spans="2:9" s="40" customFormat="1" ht="30" customHeight="1" x14ac:dyDescent="0.2">
      <c r="B45" s="43"/>
      <c r="C45" s="251" t="s">
        <v>134</v>
      </c>
      <c r="D45" s="251"/>
      <c r="E45" s="251"/>
      <c r="F45" s="244"/>
      <c r="G45" s="245"/>
      <c r="H45" s="249"/>
    </row>
    <row r="46" spans="2:9" s="40" customFormat="1" ht="30" customHeight="1" x14ac:dyDescent="0.2">
      <c r="B46" s="43"/>
      <c r="C46" s="252" t="s">
        <v>23</v>
      </c>
      <c r="D46" s="253"/>
      <c r="E46" s="254"/>
      <c r="F46" s="244"/>
      <c r="G46" s="245"/>
      <c r="H46" s="249"/>
    </row>
    <row r="47" spans="2:9" s="40" customFormat="1" ht="30" customHeight="1" x14ac:dyDescent="0.2">
      <c r="B47" s="43"/>
      <c r="C47" s="252" t="s">
        <v>24</v>
      </c>
      <c r="D47" s="253"/>
      <c r="E47" s="254"/>
      <c r="F47" s="246"/>
      <c r="G47" s="247"/>
      <c r="H47" s="250"/>
    </row>
    <row r="48" spans="2:9" s="40" customFormat="1" ht="17.399999999999999" customHeight="1" x14ac:dyDescent="0.2">
      <c r="B48" s="205" t="s">
        <v>100</v>
      </c>
      <c r="C48" s="258"/>
      <c r="D48" s="258"/>
      <c r="E48" s="259"/>
      <c r="F48" s="65"/>
      <c r="G48" s="47"/>
      <c r="H48" s="46"/>
    </row>
    <row r="49" spans="2:8" s="40" customFormat="1" ht="17.399999999999999" customHeight="1" x14ac:dyDescent="0.2">
      <c r="B49" s="275"/>
      <c r="C49" s="276"/>
      <c r="D49" s="276"/>
      <c r="E49" s="277"/>
      <c r="F49" s="65"/>
      <c r="G49" s="47"/>
      <c r="H49" s="48"/>
    </row>
    <row r="50" spans="2:8" s="40" customFormat="1" ht="17.399999999999999" customHeight="1" x14ac:dyDescent="0.2">
      <c r="B50" s="43"/>
      <c r="C50" s="205" t="s">
        <v>6</v>
      </c>
      <c r="D50" s="206"/>
      <c r="E50" s="207"/>
      <c r="F50" s="223" t="s">
        <v>101</v>
      </c>
      <c r="G50" s="224"/>
      <c r="H50" s="227"/>
    </row>
    <row r="51" spans="2:8" s="40" customFormat="1" ht="17.399999999999999" customHeight="1" x14ac:dyDescent="0.2">
      <c r="B51" s="43"/>
      <c r="C51" s="229"/>
      <c r="D51" s="230"/>
      <c r="E51" s="231"/>
      <c r="F51" s="213"/>
      <c r="G51" s="214"/>
      <c r="H51" s="228"/>
    </row>
    <row r="52" spans="2:8" s="40" customFormat="1" ht="17.399999999999999" customHeight="1" x14ac:dyDescent="0.2">
      <c r="B52" s="48"/>
      <c r="C52" s="206" t="s">
        <v>10</v>
      </c>
      <c r="D52" s="206"/>
      <c r="E52" s="207"/>
      <c r="F52" s="223" t="s">
        <v>102</v>
      </c>
      <c r="G52" s="224"/>
      <c r="H52" s="235"/>
    </row>
    <row r="53" spans="2:8" s="40" customFormat="1" ht="17.399999999999999" customHeight="1" x14ac:dyDescent="0.2">
      <c r="B53" s="48"/>
      <c r="C53" s="209"/>
      <c r="D53" s="209"/>
      <c r="E53" s="210"/>
      <c r="F53" s="213"/>
      <c r="G53" s="214"/>
      <c r="H53" s="236"/>
    </row>
    <row r="54" spans="2:8" s="40" customFormat="1" ht="17.399999999999999" customHeight="1" x14ac:dyDescent="0.2">
      <c r="B54" s="48"/>
      <c r="C54" s="206" t="s">
        <v>11</v>
      </c>
      <c r="D54" s="206"/>
      <c r="E54" s="207"/>
      <c r="F54" s="223" t="s">
        <v>103</v>
      </c>
      <c r="G54" s="224"/>
      <c r="H54" s="235"/>
    </row>
    <row r="55" spans="2:8" s="40" customFormat="1" ht="17.399999999999999" customHeight="1" x14ac:dyDescent="0.2">
      <c r="B55" s="48"/>
      <c r="C55" s="209"/>
      <c r="D55" s="209"/>
      <c r="E55" s="210"/>
      <c r="F55" s="213"/>
      <c r="G55" s="214"/>
      <c r="H55" s="236"/>
    </row>
    <row r="56" spans="2:8" s="40" customFormat="1" ht="17.399999999999999" customHeight="1" x14ac:dyDescent="0.2">
      <c r="B56" s="43"/>
      <c r="C56" s="205" t="s">
        <v>25</v>
      </c>
      <c r="D56" s="206"/>
      <c r="E56" s="207"/>
      <c r="F56" s="223" t="s">
        <v>109</v>
      </c>
      <c r="G56" s="224"/>
      <c r="H56" s="235"/>
    </row>
    <row r="57" spans="2:8" s="40" customFormat="1" ht="17.399999999999999" customHeight="1" x14ac:dyDescent="0.2">
      <c r="B57" s="43"/>
      <c r="C57" s="229"/>
      <c r="D57" s="230"/>
      <c r="E57" s="231"/>
      <c r="F57" s="213"/>
      <c r="G57" s="214"/>
      <c r="H57" s="236"/>
    </row>
    <row r="58" spans="2:8" s="40" customFormat="1" ht="17.399999999999999" customHeight="1" x14ac:dyDescent="0.2">
      <c r="B58" s="205" t="s">
        <v>105</v>
      </c>
      <c r="C58" s="258"/>
      <c r="D58" s="258"/>
      <c r="E58" s="259"/>
      <c r="F58" s="68"/>
      <c r="G58" s="45"/>
      <c r="H58" s="46"/>
    </row>
    <row r="59" spans="2:8" s="40" customFormat="1" ht="17.399999999999999" customHeight="1" x14ac:dyDescent="0.2">
      <c r="B59" s="275"/>
      <c r="C59" s="276"/>
      <c r="D59" s="276"/>
      <c r="E59" s="277"/>
      <c r="F59" s="65"/>
      <c r="G59" s="47"/>
      <c r="H59" s="48"/>
    </row>
    <row r="60" spans="2:8" s="40" customFormat="1" ht="17.399999999999999" customHeight="1" x14ac:dyDescent="0.2">
      <c r="B60" s="48"/>
      <c r="C60" s="205" t="s">
        <v>135</v>
      </c>
      <c r="D60" s="206"/>
      <c r="E60" s="207"/>
      <c r="F60" s="223" t="s">
        <v>106</v>
      </c>
      <c r="G60" s="224"/>
      <c r="H60" s="227"/>
    </row>
    <row r="61" spans="2:8" s="40" customFormat="1" ht="17.399999999999999" customHeight="1" x14ac:dyDescent="0.2">
      <c r="B61" s="48"/>
      <c r="C61" s="208"/>
      <c r="D61" s="209"/>
      <c r="E61" s="210"/>
      <c r="F61" s="211"/>
      <c r="G61" s="212"/>
      <c r="H61" s="228"/>
    </row>
    <row r="62" spans="2:8" s="40" customFormat="1" ht="17.399999999999999" customHeight="1" x14ac:dyDescent="0.2">
      <c r="B62" s="48"/>
      <c r="C62" s="205" t="s">
        <v>136</v>
      </c>
      <c r="D62" s="206"/>
      <c r="E62" s="207"/>
      <c r="F62" s="232" t="s">
        <v>110</v>
      </c>
      <c r="G62" s="232"/>
      <c r="H62" s="233"/>
    </row>
    <row r="63" spans="2:8" s="40" customFormat="1" ht="17.399999999999999" customHeight="1" x14ac:dyDescent="0.2">
      <c r="B63" s="48"/>
      <c r="C63" s="229"/>
      <c r="D63" s="230"/>
      <c r="E63" s="231"/>
      <c r="F63" s="232"/>
      <c r="G63" s="232"/>
      <c r="H63" s="234"/>
    </row>
    <row r="64" spans="2:8" s="40" customFormat="1" ht="17.399999999999999" customHeight="1" x14ac:dyDescent="0.2">
      <c r="B64" s="205" t="s">
        <v>14</v>
      </c>
      <c r="C64" s="206"/>
      <c r="D64" s="206"/>
      <c r="E64" s="207"/>
      <c r="F64" s="211" t="s">
        <v>108</v>
      </c>
      <c r="G64" s="212"/>
      <c r="H64" s="215"/>
    </row>
    <row r="65" spans="1:8" s="40" customFormat="1" ht="17.399999999999999" customHeight="1" x14ac:dyDescent="0.2">
      <c r="B65" s="208"/>
      <c r="C65" s="209"/>
      <c r="D65" s="209"/>
      <c r="E65" s="210"/>
      <c r="F65" s="213"/>
      <c r="G65" s="214"/>
      <c r="H65" s="216"/>
    </row>
    <row r="66" spans="1:8" s="40" customFormat="1" ht="17.399999999999999" customHeight="1" x14ac:dyDescent="0.2">
      <c r="B66" s="217" t="s">
        <v>138</v>
      </c>
      <c r="C66" s="218"/>
      <c r="D66" s="218"/>
      <c r="E66" s="219"/>
      <c r="F66" s="223" t="s">
        <v>133</v>
      </c>
      <c r="G66" s="224"/>
      <c r="H66" s="225"/>
    </row>
    <row r="67" spans="1:8" s="40" customFormat="1" ht="17.399999999999999" customHeight="1" x14ac:dyDescent="0.2">
      <c r="B67" s="220"/>
      <c r="C67" s="221"/>
      <c r="D67" s="221"/>
      <c r="E67" s="222"/>
      <c r="F67" s="213"/>
      <c r="G67" s="214"/>
      <c r="H67" s="226"/>
    </row>
    <row r="68" spans="1:8" x14ac:dyDescent="0.2">
      <c r="A68" s="50"/>
      <c r="B68" s="51"/>
      <c r="C68" s="51"/>
      <c r="D68" s="51"/>
      <c r="E68" s="51"/>
      <c r="F68" s="50"/>
      <c r="H68" s="51"/>
    </row>
    <row r="69" spans="1:8" x14ac:dyDescent="0.2">
      <c r="A69" s="50"/>
      <c r="B69" s="50"/>
    </row>
    <row r="70" spans="1:8" x14ac:dyDescent="0.2">
      <c r="A70" s="50"/>
      <c r="B70" s="50"/>
    </row>
  </sheetData>
  <mergeCells count="89">
    <mergeCell ref="B48:E49"/>
    <mergeCell ref="B58:E59"/>
    <mergeCell ref="B3:H3"/>
    <mergeCell ref="B4:H4"/>
    <mergeCell ref="F5:G5"/>
    <mergeCell ref="B6:E7"/>
    <mergeCell ref="F6:G7"/>
    <mergeCell ref="H6:H7"/>
    <mergeCell ref="B5:E5"/>
    <mergeCell ref="F8:G11"/>
    <mergeCell ref="H8:H11"/>
    <mergeCell ref="C9:E9"/>
    <mergeCell ref="C10:E10"/>
    <mergeCell ref="C11:E11"/>
    <mergeCell ref="B8:E8"/>
    <mergeCell ref="B12:E13"/>
    <mergeCell ref="F12:G13"/>
    <mergeCell ref="H12:H13"/>
    <mergeCell ref="B14:E15"/>
    <mergeCell ref="F14:G15"/>
    <mergeCell ref="H14:H15"/>
    <mergeCell ref="C18:E19"/>
    <mergeCell ref="F18:G19"/>
    <mergeCell ref="H18:H19"/>
    <mergeCell ref="B16:E17"/>
    <mergeCell ref="C20:E21"/>
    <mergeCell ref="F20:G21"/>
    <mergeCell ref="H20:H21"/>
    <mergeCell ref="C30:E31"/>
    <mergeCell ref="F30:G31"/>
    <mergeCell ref="H30:H31"/>
    <mergeCell ref="C22:E23"/>
    <mergeCell ref="F22:G23"/>
    <mergeCell ref="H22:H23"/>
    <mergeCell ref="C24:E25"/>
    <mergeCell ref="F24:G25"/>
    <mergeCell ref="H24:H25"/>
    <mergeCell ref="B26:E27"/>
    <mergeCell ref="C28:E29"/>
    <mergeCell ref="F28:G29"/>
    <mergeCell ref="H28:H29"/>
    <mergeCell ref="B32:E33"/>
    <mergeCell ref="F32:G33"/>
    <mergeCell ref="H32:H33"/>
    <mergeCell ref="B34:E35"/>
    <mergeCell ref="F34:G35"/>
    <mergeCell ref="H34:H35"/>
    <mergeCell ref="B36:H36"/>
    <mergeCell ref="F37:G37"/>
    <mergeCell ref="F38:G41"/>
    <mergeCell ref="H38:H41"/>
    <mergeCell ref="C39:E39"/>
    <mergeCell ref="C40:E40"/>
    <mergeCell ref="C41:E41"/>
    <mergeCell ref="B37:E37"/>
    <mergeCell ref="B38:E38"/>
    <mergeCell ref="B42:H42"/>
    <mergeCell ref="F43:G43"/>
    <mergeCell ref="F44:G47"/>
    <mergeCell ref="H44:H47"/>
    <mergeCell ref="C45:E45"/>
    <mergeCell ref="C46:E46"/>
    <mergeCell ref="C47:E47"/>
    <mergeCell ref="B43:E43"/>
    <mergeCell ref="B44:E44"/>
    <mergeCell ref="C50:E51"/>
    <mergeCell ref="F50:G51"/>
    <mergeCell ref="H50:H51"/>
    <mergeCell ref="C52:E53"/>
    <mergeCell ref="F52:G53"/>
    <mergeCell ref="H52:H53"/>
    <mergeCell ref="C54:E55"/>
    <mergeCell ref="F54:G55"/>
    <mergeCell ref="H54:H55"/>
    <mergeCell ref="C56:E57"/>
    <mergeCell ref="F56:G57"/>
    <mergeCell ref="H56:H57"/>
    <mergeCell ref="C60:E61"/>
    <mergeCell ref="F60:G61"/>
    <mergeCell ref="H60:H61"/>
    <mergeCell ref="C62:E63"/>
    <mergeCell ref="F62:G63"/>
    <mergeCell ref="H62:H63"/>
    <mergeCell ref="B64:E65"/>
    <mergeCell ref="F64:G65"/>
    <mergeCell ref="H64:H65"/>
    <mergeCell ref="B66:E67"/>
    <mergeCell ref="F66:G67"/>
    <mergeCell ref="H66:H67"/>
  </mergeCells>
  <phoneticPr fontId="1"/>
  <printOptions horizontalCentered="1"/>
  <pageMargins left="0.59055118110236227" right="0.59055118110236227" top="0.59055118110236227" bottom="0.51181102362204722" header="0.51181102362204722" footer="0.51181102362204722"/>
  <pageSetup paperSize="9" scale="57" orientation="portrait" horizontalDpi="1200" verticalDpi="1200" r:id="rId1"/>
  <headerFooter alignWithMargins="0"/>
  <rowBreaks count="1" manualBreakCount="1">
    <brk id="68" max="7"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AN57"/>
  <sheetViews>
    <sheetView view="pageBreakPreview" zoomScale="80" zoomScaleNormal="80" zoomScaleSheetLayoutView="80" workbookViewId="0">
      <selection activeCell="H9" sqref="H9"/>
    </sheetView>
  </sheetViews>
  <sheetFormatPr defaultColWidth="9" defaultRowHeight="13.2" x14ac:dyDescent="0.2"/>
  <cols>
    <col min="1" max="5" width="7.6640625" style="16" customWidth="1"/>
    <col min="6" max="9" width="7.6640625" style="52" customWidth="1"/>
    <col min="10" max="25" width="7.6640625" style="16" customWidth="1"/>
    <col min="26" max="27" width="4.44140625" style="16" customWidth="1"/>
    <col min="28" max="28" width="18.88671875" style="16" customWidth="1"/>
    <col min="29" max="29" width="14.21875" style="16" customWidth="1"/>
    <col min="30" max="30" width="2.21875" style="16" customWidth="1"/>
    <col min="31" max="31" width="9" style="16"/>
    <col min="32" max="32" width="8.77734375" style="16" customWidth="1"/>
    <col min="33" max="33" width="18.88671875" style="16" customWidth="1"/>
    <col min="34" max="34" width="3.77734375" style="16" bestFit="1" customWidth="1"/>
    <col min="35" max="35" width="30.33203125" style="16" customWidth="1"/>
    <col min="36" max="16384" width="9" style="16"/>
  </cols>
  <sheetData>
    <row r="1" spans="1:40" x14ac:dyDescent="0.2">
      <c r="A1" s="18" t="s">
        <v>89</v>
      </c>
    </row>
    <row r="2" spans="1:40" ht="20.25" customHeight="1" x14ac:dyDescent="0.2">
      <c r="A2" s="332" t="s">
        <v>29</v>
      </c>
      <c r="B2" s="332"/>
      <c r="C2" s="332"/>
      <c r="D2" s="332"/>
      <c r="E2" s="332"/>
      <c r="F2" s="332"/>
      <c r="G2" s="332"/>
      <c r="H2" s="332"/>
      <c r="I2" s="332"/>
      <c r="J2" s="332"/>
      <c r="K2" s="332"/>
      <c r="L2" s="332"/>
      <c r="M2" s="332"/>
      <c r="N2" s="332"/>
      <c r="O2" s="332"/>
      <c r="P2" s="332"/>
      <c r="Q2" s="332"/>
      <c r="R2" s="332"/>
      <c r="S2" s="332"/>
      <c r="T2" s="332"/>
      <c r="U2" s="332"/>
      <c r="V2" s="332"/>
      <c r="W2" s="332"/>
      <c r="X2" s="332"/>
      <c r="Y2" s="332"/>
      <c r="Z2" s="146"/>
      <c r="AA2" s="146"/>
      <c r="AB2" s="146"/>
      <c r="AC2" s="146"/>
    </row>
    <row r="3" spans="1:40" ht="20.25" customHeight="1" x14ac:dyDescent="0.2">
      <c r="A3" s="147"/>
      <c r="B3" s="147"/>
      <c r="C3" s="147"/>
      <c r="D3" s="147"/>
      <c r="E3" s="147"/>
      <c r="F3" s="147"/>
      <c r="G3" s="147"/>
      <c r="H3" s="147"/>
      <c r="I3" s="147"/>
      <c r="J3" s="147"/>
      <c r="K3" s="147"/>
      <c r="L3" s="147"/>
      <c r="M3" s="147"/>
      <c r="N3" s="147"/>
      <c r="O3" s="147"/>
      <c r="P3" s="147"/>
      <c r="Q3" s="147"/>
      <c r="R3" s="147"/>
      <c r="S3" s="147"/>
      <c r="T3" s="333" t="s">
        <v>197</v>
      </c>
      <c r="U3" s="333"/>
      <c r="V3" s="333"/>
      <c r="W3" s="333"/>
      <c r="X3" s="333"/>
      <c r="Y3" s="333"/>
      <c r="Z3" s="146"/>
      <c r="AA3" s="146"/>
      <c r="AB3" s="146"/>
      <c r="AC3" s="146"/>
    </row>
    <row r="5" spans="1:40" ht="13.5" customHeight="1" x14ac:dyDescent="0.2">
      <c r="A5" s="335" t="s">
        <v>212</v>
      </c>
      <c r="B5" s="338" t="s">
        <v>185</v>
      </c>
      <c r="C5" s="319" t="s">
        <v>142</v>
      </c>
      <c r="D5" s="319" t="s">
        <v>143</v>
      </c>
      <c r="E5" s="322" t="s">
        <v>187</v>
      </c>
      <c r="F5" s="325" t="s">
        <v>32</v>
      </c>
      <c r="G5" s="328" t="s">
        <v>33</v>
      </c>
      <c r="H5" s="301" t="s">
        <v>123</v>
      </c>
      <c r="I5" s="331" t="s">
        <v>34</v>
      </c>
      <c r="J5" s="304" t="s">
        <v>35</v>
      </c>
      <c r="K5" s="305"/>
      <c r="L5" s="305"/>
      <c r="M5" s="305"/>
      <c r="N5" s="305"/>
      <c r="O5" s="306"/>
      <c r="P5" s="301" t="s">
        <v>36</v>
      </c>
      <c r="Q5" s="301" t="s">
        <v>37</v>
      </c>
      <c r="R5" s="304" t="s">
        <v>38</v>
      </c>
      <c r="S5" s="305"/>
      <c r="T5" s="305"/>
      <c r="U5" s="305"/>
      <c r="V5" s="305"/>
      <c r="W5" s="305"/>
      <c r="X5" s="306"/>
      <c r="Y5" s="307" t="s">
        <v>30</v>
      </c>
    </row>
    <row r="6" spans="1:40" ht="24" customHeight="1" x14ac:dyDescent="0.2">
      <c r="A6" s="336"/>
      <c r="B6" s="339"/>
      <c r="C6" s="320"/>
      <c r="D6" s="320"/>
      <c r="E6" s="323"/>
      <c r="F6" s="326"/>
      <c r="G6" s="329"/>
      <c r="H6" s="302"/>
      <c r="I6" s="317"/>
      <c r="J6" s="310" t="s">
        <v>39</v>
      </c>
      <c r="K6" s="311"/>
      <c r="L6" s="310" t="s">
        <v>40</v>
      </c>
      <c r="M6" s="311"/>
      <c r="N6" s="310" t="s">
        <v>41</v>
      </c>
      <c r="O6" s="311"/>
      <c r="P6" s="302"/>
      <c r="Q6" s="302"/>
      <c r="R6" s="312" t="s">
        <v>42</v>
      </c>
      <c r="S6" s="313"/>
      <c r="T6" s="313"/>
      <c r="U6" s="314"/>
      <c r="V6" s="315" t="s">
        <v>43</v>
      </c>
      <c r="W6" s="315" t="s">
        <v>44</v>
      </c>
      <c r="X6" s="317" t="s">
        <v>45</v>
      </c>
      <c r="Y6" s="308"/>
    </row>
    <row r="7" spans="1:40" ht="31.5" customHeight="1" x14ac:dyDescent="0.2">
      <c r="A7" s="337"/>
      <c r="B7" s="340"/>
      <c r="C7" s="321"/>
      <c r="D7" s="321"/>
      <c r="E7" s="324"/>
      <c r="F7" s="327"/>
      <c r="G7" s="330"/>
      <c r="H7" s="303"/>
      <c r="I7" s="318"/>
      <c r="J7" s="20" t="s">
        <v>46</v>
      </c>
      <c r="K7" s="20" t="s">
        <v>47</v>
      </c>
      <c r="L7" s="20" t="s">
        <v>46</v>
      </c>
      <c r="M7" s="20" t="s">
        <v>47</v>
      </c>
      <c r="N7" s="20" t="s">
        <v>46</v>
      </c>
      <c r="O7" s="20" t="s">
        <v>47</v>
      </c>
      <c r="P7" s="303"/>
      <c r="Q7" s="303"/>
      <c r="R7" s="53" t="s">
        <v>124</v>
      </c>
      <c r="S7" s="54" t="s">
        <v>125</v>
      </c>
      <c r="T7" s="54" t="s">
        <v>225</v>
      </c>
      <c r="U7" s="54" t="s">
        <v>126</v>
      </c>
      <c r="V7" s="316"/>
      <c r="W7" s="316"/>
      <c r="X7" s="318"/>
      <c r="Y7" s="309"/>
    </row>
    <row r="8" spans="1:40" ht="20.100000000000001" customHeight="1" x14ac:dyDescent="0.2">
      <c r="A8" s="59" t="s">
        <v>18</v>
      </c>
      <c r="B8" s="60" t="s">
        <v>18</v>
      </c>
      <c r="C8" s="61" t="s">
        <v>127</v>
      </c>
      <c r="D8" s="60" t="s">
        <v>127</v>
      </c>
      <c r="E8" s="60" t="s">
        <v>186</v>
      </c>
      <c r="F8" s="62" t="s">
        <v>146</v>
      </c>
      <c r="G8" s="62" t="s">
        <v>146</v>
      </c>
      <c r="H8" s="62"/>
      <c r="I8" s="59"/>
      <c r="J8" s="59" t="s">
        <v>18</v>
      </c>
      <c r="K8" s="59" t="s">
        <v>18</v>
      </c>
      <c r="L8" s="59" t="s">
        <v>18</v>
      </c>
      <c r="M8" s="104" t="s">
        <v>18</v>
      </c>
      <c r="N8" s="104" t="s">
        <v>18</v>
      </c>
      <c r="O8" s="104" t="s">
        <v>18</v>
      </c>
      <c r="P8" s="59"/>
      <c r="Q8" s="104"/>
      <c r="R8" s="104" t="s">
        <v>18</v>
      </c>
      <c r="S8" s="105" t="s">
        <v>128</v>
      </c>
      <c r="T8" s="105" t="s">
        <v>127</v>
      </c>
      <c r="U8" s="105" t="s">
        <v>127</v>
      </c>
      <c r="V8" s="105" t="s">
        <v>48</v>
      </c>
      <c r="W8" s="59" t="s">
        <v>49</v>
      </c>
      <c r="X8" s="63"/>
      <c r="Y8" s="19"/>
    </row>
    <row r="9" spans="1:40" ht="69.900000000000006" customHeight="1" x14ac:dyDescent="0.2">
      <c r="A9" s="138"/>
      <c r="B9" s="139"/>
      <c r="C9" s="140"/>
      <c r="D9" s="139"/>
      <c r="E9" s="64">
        <f>SUM(B9:D9)</f>
        <v>0</v>
      </c>
      <c r="F9" s="141"/>
      <c r="G9" s="141"/>
      <c r="H9" s="149" t="s">
        <v>229</v>
      </c>
      <c r="I9" s="150"/>
      <c r="J9" s="138"/>
      <c r="K9" s="138"/>
      <c r="L9" s="138"/>
      <c r="M9" s="138"/>
      <c r="N9" s="138"/>
      <c r="O9" s="138"/>
      <c r="P9" s="142"/>
      <c r="Q9" s="143"/>
      <c r="R9" s="136">
        <f>SUM(S9:U9)</f>
        <v>0</v>
      </c>
      <c r="S9" s="138"/>
      <c r="T9" s="138"/>
      <c r="U9" s="138"/>
      <c r="V9" s="138"/>
      <c r="W9" s="144"/>
      <c r="X9" s="144"/>
      <c r="Y9" s="137"/>
    </row>
    <row r="10" spans="1:40" ht="9.9" customHeight="1" x14ac:dyDescent="0.2">
      <c r="A10" s="71"/>
      <c r="B10" s="71"/>
      <c r="C10" s="55"/>
      <c r="D10" s="55"/>
      <c r="E10" s="55"/>
      <c r="F10" s="72"/>
      <c r="G10" s="72"/>
      <c r="H10" s="72"/>
      <c r="I10" s="72"/>
      <c r="J10" s="73"/>
      <c r="K10" s="73"/>
      <c r="L10" s="74"/>
      <c r="M10" s="55"/>
      <c r="N10" s="55"/>
      <c r="O10" s="55"/>
      <c r="P10" s="55"/>
      <c r="Q10" s="55"/>
      <c r="R10" s="55"/>
      <c r="S10" s="55"/>
      <c r="T10" s="75"/>
      <c r="U10" s="75"/>
      <c r="V10" s="55"/>
      <c r="W10" s="55"/>
      <c r="X10" s="55"/>
      <c r="Y10" s="55"/>
      <c r="Z10" s="55"/>
      <c r="AA10" s="55"/>
      <c r="AB10" s="55"/>
      <c r="AC10" s="55"/>
    </row>
    <row r="11" spans="1:40" ht="12" customHeight="1" x14ac:dyDescent="0.2">
      <c r="A11" s="178" t="s">
        <v>211</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row>
    <row r="12" spans="1:40" ht="36" customHeight="1" x14ac:dyDescent="0.2">
      <c r="A12" s="334" t="s">
        <v>198</v>
      </c>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AE12" s="21"/>
      <c r="AF12" s="21"/>
      <c r="AH12" s="21"/>
      <c r="AI12" s="21"/>
      <c r="AJ12" s="21"/>
      <c r="AK12" s="21"/>
      <c r="AL12" s="21"/>
      <c r="AM12" s="21"/>
      <c r="AN12" s="21"/>
    </row>
    <row r="13" spans="1:40" ht="12" customHeight="1" x14ac:dyDescent="0.2">
      <c r="A13" s="178" t="s">
        <v>199</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row>
    <row r="14" spans="1:40" ht="12" customHeight="1" x14ac:dyDescent="0.2">
      <c r="A14" s="178" t="s">
        <v>200</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row>
    <row r="15" spans="1:40" ht="12" customHeight="1" x14ac:dyDescent="0.2">
      <c r="A15" s="178" t="s">
        <v>201</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row>
    <row r="16" spans="1:40" ht="12" customHeight="1" x14ac:dyDescent="0.2">
      <c r="A16" s="178" t="s">
        <v>202</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row>
    <row r="17" spans="1:40" ht="12" customHeight="1" x14ac:dyDescent="0.2">
      <c r="A17" s="178" t="s">
        <v>203</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row>
    <row r="18" spans="1:40" ht="12" customHeight="1" x14ac:dyDescent="0.2">
      <c r="A18" s="178" t="s">
        <v>204</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row>
    <row r="19" spans="1:40" ht="12" customHeight="1" x14ac:dyDescent="0.2">
      <c r="A19" s="178" t="s">
        <v>205</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AG19" s="57"/>
    </row>
    <row r="20" spans="1:40" ht="24" customHeight="1" x14ac:dyDescent="0.2">
      <c r="A20" s="177" t="s">
        <v>226</v>
      </c>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35"/>
      <c r="AA20" s="35"/>
      <c r="AB20" s="35"/>
      <c r="AC20" s="35"/>
      <c r="AG20" s="57"/>
    </row>
    <row r="21" spans="1:40" ht="24" customHeight="1" x14ac:dyDescent="0.2">
      <c r="A21" s="177" t="s">
        <v>209</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AE21" s="57"/>
      <c r="AF21" s="57"/>
      <c r="AG21" s="57"/>
      <c r="AH21" s="57"/>
      <c r="AI21" s="57"/>
      <c r="AJ21" s="57"/>
      <c r="AK21" s="57"/>
      <c r="AL21" s="57"/>
      <c r="AM21" s="57"/>
      <c r="AN21" s="57"/>
    </row>
    <row r="22" spans="1:40" ht="12" customHeight="1" x14ac:dyDescent="0.2">
      <c r="A22" s="21" t="s">
        <v>206</v>
      </c>
      <c r="B22" s="21"/>
      <c r="C22" s="21"/>
      <c r="D22" s="21"/>
      <c r="E22" s="21"/>
      <c r="F22" s="21"/>
      <c r="G22" s="21"/>
      <c r="H22" s="21"/>
      <c r="I22" s="21"/>
      <c r="J22" s="21"/>
      <c r="K22" s="21"/>
      <c r="L22" s="21"/>
      <c r="M22" s="21"/>
      <c r="N22" s="21"/>
      <c r="O22" s="21"/>
      <c r="P22" s="21"/>
      <c r="Q22" s="21"/>
      <c r="R22" s="21"/>
      <c r="S22" s="21"/>
      <c r="T22" s="21"/>
      <c r="U22" s="21"/>
      <c r="V22" s="21"/>
      <c r="W22" s="21"/>
      <c r="X22" s="21"/>
      <c r="Y22" s="21"/>
      <c r="AE22" s="57"/>
      <c r="AF22" s="57"/>
      <c r="AH22" s="57"/>
      <c r="AI22" s="57"/>
      <c r="AJ22" s="57"/>
      <c r="AK22" s="57"/>
      <c r="AL22" s="57"/>
      <c r="AM22" s="57"/>
      <c r="AN22" s="57"/>
    </row>
    <row r="23" spans="1:40" ht="12" customHeight="1" x14ac:dyDescent="0.2">
      <c r="A23" s="21" t="s">
        <v>207</v>
      </c>
      <c r="B23" s="21"/>
      <c r="C23" s="21"/>
      <c r="D23" s="21"/>
      <c r="E23" s="21"/>
      <c r="F23" s="21"/>
      <c r="G23" s="21"/>
      <c r="H23" s="21"/>
      <c r="I23" s="21"/>
      <c r="J23" s="21"/>
      <c r="K23" s="21"/>
      <c r="L23" s="21"/>
      <c r="M23" s="21"/>
      <c r="N23" s="21"/>
      <c r="O23" s="21"/>
      <c r="P23" s="21"/>
      <c r="Q23" s="21"/>
      <c r="R23" s="21"/>
      <c r="S23" s="21"/>
      <c r="T23" s="21"/>
      <c r="U23" s="21"/>
      <c r="V23" s="21"/>
      <c r="W23" s="21"/>
      <c r="X23" s="21"/>
      <c r="Y23" s="21"/>
      <c r="AE23" s="57"/>
      <c r="AF23" s="57"/>
      <c r="AH23" s="57"/>
      <c r="AI23" s="57"/>
      <c r="AJ23" s="57"/>
      <c r="AK23" s="57"/>
      <c r="AL23" s="57"/>
      <c r="AM23" s="57"/>
      <c r="AN23" s="57"/>
    </row>
    <row r="24" spans="1:40" s="21" customFormat="1" ht="12" customHeight="1" x14ac:dyDescent="0.2">
      <c r="A24" s="21" t="s">
        <v>208</v>
      </c>
      <c r="AE24" s="16"/>
      <c r="AF24" s="16"/>
      <c r="AG24" s="16"/>
      <c r="AH24" s="16"/>
      <c r="AI24" s="16"/>
      <c r="AJ24" s="16"/>
      <c r="AK24" s="16"/>
      <c r="AL24" s="16"/>
      <c r="AM24" s="16"/>
      <c r="AN24" s="16"/>
    </row>
    <row r="25" spans="1:40" ht="24" customHeight="1" x14ac:dyDescent="0.2">
      <c r="A25" s="177"/>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AE25" s="21"/>
      <c r="AG25" s="21"/>
      <c r="AH25" s="21"/>
      <c r="AI25" s="21"/>
      <c r="AJ25" s="21"/>
      <c r="AK25" s="21"/>
      <c r="AL25" s="21"/>
      <c r="AM25" s="21"/>
      <c r="AN25" s="21"/>
    </row>
    <row r="26" spans="1:40" x14ac:dyDescent="0.2">
      <c r="A26" s="21"/>
      <c r="B26" s="21"/>
      <c r="C26" s="21"/>
      <c r="D26" s="21"/>
      <c r="E26" s="21"/>
      <c r="F26" s="56"/>
      <c r="G26" s="56"/>
      <c r="H26" s="56"/>
      <c r="I26" s="56"/>
      <c r="J26" s="21"/>
      <c r="K26" s="21"/>
      <c r="L26" s="21"/>
      <c r="M26" s="21"/>
      <c r="N26" s="21"/>
      <c r="O26" s="21"/>
      <c r="P26" s="21"/>
      <c r="Q26" s="21"/>
      <c r="R26" s="21"/>
      <c r="S26" s="21"/>
      <c r="T26" s="21"/>
      <c r="U26" s="21"/>
      <c r="V26" s="21"/>
      <c r="W26" s="21"/>
      <c r="X26" s="21"/>
      <c r="Y26" s="21"/>
      <c r="Z26" s="21"/>
      <c r="AA26" s="21"/>
      <c r="AB26" s="21"/>
      <c r="AC26" s="21"/>
      <c r="AE26" s="21"/>
      <c r="AG26" s="58"/>
      <c r="AH26" s="21"/>
      <c r="AI26" s="21"/>
      <c r="AJ26" s="21"/>
      <c r="AK26" s="21"/>
      <c r="AL26" s="21"/>
      <c r="AM26" s="21"/>
      <c r="AN26" s="21"/>
    </row>
    <row r="27" spans="1:40" x14ac:dyDescent="0.2">
      <c r="A27" s="21"/>
      <c r="B27" s="21"/>
      <c r="C27" s="21"/>
      <c r="D27" s="21"/>
      <c r="E27" s="21"/>
      <c r="F27" s="56"/>
      <c r="G27" s="56"/>
      <c r="H27" s="56"/>
      <c r="I27" s="56"/>
      <c r="J27" s="21"/>
      <c r="K27" s="21"/>
      <c r="L27" s="21"/>
      <c r="M27" s="21"/>
      <c r="N27" s="21"/>
      <c r="O27" s="21"/>
      <c r="P27" s="21"/>
      <c r="Q27" s="21"/>
      <c r="R27" s="21"/>
      <c r="S27" s="21"/>
      <c r="T27" s="21"/>
      <c r="U27" s="21"/>
      <c r="V27" s="21"/>
      <c r="W27" s="21"/>
      <c r="X27" s="21"/>
      <c r="Y27" s="21"/>
      <c r="Z27" s="21"/>
      <c r="AA27" s="21"/>
      <c r="AB27" s="21"/>
      <c r="AC27" s="21"/>
      <c r="AE27" s="21"/>
      <c r="AG27" s="58"/>
      <c r="AH27" s="21"/>
      <c r="AI27" s="21"/>
      <c r="AJ27" s="21"/>
      <c r="AK27" s="21"/>
      <c r="AL27" s="21"/>
      <c r="AM27" s="21"/>
      <c r="AN27" s="21"/>
    </row>
    <row r="28" spans="1:40" x14ac:dyDescent="0.2">
      <c r="AE28" s="58"/>
      <c r="AF28" s="57"/>
      <c r="AG28" s="58"/>
      <c r="AH28" s="58"/>
      <c r="AI28" s="58"/>
      <c r="AJ28" s="58"/>
      <c r="AK28" s="58"/>
      <c r="AL28" s="58"/>
      <c r="AM28" s="58"/>
      <c r="AN28" s="58"/>
    </row>
    <row r="29" spans="1:40" x14ac:dyDescent="0.2">
      <c r="AE29" s="58"/>
      <c r="AF29" s="57"/>
      <c r="AG29" s="58"/>
      <c r="AH29" s="58"/>
      <c r="AI29" s="58"/>
      <c r="AJ29" s="58"/>
      <c r="AK29" s="58"/>
      <c r="AL29" s="58"/>
      <c r="AM29" s="58"/>
      <c r="AN29" s="58"/>
    </row>
    <row r="30" spans="1:40" x14ac:dyDescent="0.2">
      <c r="AE30" s="58"/>
      <c r="AF30" s="57"/>
      <c r="AG30" s="58"/>
      <c r="AH30" s="58"/>
      <c r="AI30" s="58"/>
      <c r="AJ30" s="58"/>
      <c r="AK30" s="58"/>
      <c r="AL30" s="58"/>
      <c r="AM30" s="58"/>
      <c r="AN30" s="58"/>
    </row>
    <row r="31" spans="1:40" x14ac:dyDescent="0.2">
      <c r="AE31" s="58"/>
      <c r="AF31" s="57"/>
      <c r="AG31" s="58"/>
      <c r="AH31" s="58"/>
      <c r="AI31" s="58"/>
      <c r="AJ31" s="58"/>
      <c r="AK31" s="58"/>
      <c r="AL31" s="58"/>
      <c r="AM31" s="58"/>
      <c r="AN31" s="58"/>
    </row>
    <row r="32" spans="1:40" x14ac:dyDescent="0.2">
      <c r="AE32" s="58"/>
      <c r="AF32" s="57"/>
      <c r="AG32" s="21"/>
      <c r="AH32" s="58"/>
      <c r="AI32" s="58"/>
      <c r="AJ32" s="58"/>
      <c r="AK32" s="58"/>
      <c r="AL32" s="58"/>
      <c r="AM32" s="58"/>
      <c r="AN32" s="58"/>
    </row>
    <row r="33" spans="1:40" x14ac:dyDescent="0.2">
      <c r="AE33" s="58"/>
      <c r="AF33" s="57"/>
      <c r="AG33" s="21"/>
      <c r="AH33" s="58"/>
      <c r="AI33" s="58"/>
      <c r="AJ33" s="58"/>
      <c r="AK33" s="58"/>
      <c r="AL33" s="58"/>
      <c r="AM33" s="58"/>
      <c r="AN33" s="58"/>
    </row>
    <row r="34" spans="1:40" x14ac:dyDescent="0.2">
      <c r="AE34" s="21"/>
      <c r="AG34" s="21"/>
      <c r="AH34" s="21"/>
      <c r="AI34" s="21"/>
      <c r="AJ34" s="21"/>
      <c r="AK34" s="21"/>
      <c r="AL34" s="21"/>
      <c r="AM34" s="21"/>
      <c r="AN34" s="21"/>
    </row>
    <row r="35" spans="1:40" x14ac:dyDescent="0.2">
      <c r="AE35" s="21"/>
      <c r="AG35" s="21"/>
      <c r="AH35" s="21"/>
      <c r="AI35" s="21"/>
      <c r="AJ35" s="21"/>
      <c r="AK35" s="21"/>
      <c r="AL35" s="21"/>
      <c r="AM35" s="21"/>
      <c r="AN35" s="21"/>
    </row>
    <row r="36" spans="1:40" x14ac:dyDescent="0.2">
      <c r="AE36" s="21"/>
      <c r="AG36" s="21"/>
      <c r="AH36" s="21"/>
      <c r="AI36" s="21"/>
      <c r="AJ36" s="21"/>
      <c r="AK36" s="21"/>
      <c r="AL36" s="21"/>
      <c r="AM36" s="21"/>
      <c r="AN36" s="21"/>
    </row>
    <row r="37" spans="1:40" s="57" customFormat="1" x14ac:dyDescent="0.2">
      <c r="A37" s="16"/>
      <c r="B37" s="16"/>
      <c r="C37" s="16"/>
      <c r="D37" s="16"/>
      <c r="E37" s="16"/>
      <c r="F37" s="52"/>
      <c r="G37" s="52"/>
      <c r="H37" s="52"/>
      <c r="I37" s="52"/>
      <c r="J37" s="16"/>
      <c r="K37" s="16"/>
      <c r="L37" s="16"/>
      <c r="M37" s="16"/>
      <c r="N37" s="16"/>
      <c r="O37" s="16"/>
      <c r="P37" s="16"/>
      <c r="Q37" s="16"/>
      <c r="R37" s="16"/>
      <c r="S37" s="16"/>
      <c r="T37" s="16"/>
      <c r="U37" s="16"/>
      <c r="V37" s="16"/>
      <c r="W37" s="16"/>
      <c r="X37" s="16"/>
      <c r="Y37" s="16"/>
      <c r="Z37" s="16"/>
      <c r="AA37" s="16"/>
      <c r="AB37" s="16"/>
      <c r="AC37" s="16"/>
      <c r="AE37" s="21"/>
      <c r="AF37" s="21"/>
      <c r="AG37" s="21"/>
      <c r="AH37" s="21"/>
      <c r="AI37" s="21"/>
      <c r="AJ37" s="21"/>
      <c r="AK37" s="21"/>
      <c r="AL37" s="21"/>
      <c r="AM37" s="21"/>
      <c r="AN37" s="21"/>
    </row>
    <row r="38" spans="1:40" s="57" customFormat="1" x14ac:dyDescent="0.2">
      <c r="A38" s="16"/>
      <c r="B38" s="16"/>
      <c r="C38" s="16"/>
      <c r="D38" s="16"/>
      <c r="E38" s="16"/>
      <c r="F38" s="52"/>
      <c r="G38" s="52"/>
      <c r="H38" s="52"/>
      <c r="I38" s="52"/>
      <c r="J38" s="16"/>
      <c r="K38" s="16"/>
      <c r="L38" s="16"/>
      <c r="M38" s="16"/>
      <c r="N38" s="16"/>
      <c r="O38" s="16"/>
      <c r="P38" s="16"/>
      <c r="Q38" s="16"/>
      <c r="R38" s="16"/>
      <c r="S38" s="16"/>
      <c r="T38" s="16"/>
      <c r="U38" s="16"/>
      <c r="V38" s="16"/>
      <c r="W38" s="16"/>
      <c r="X38" s="16"/>
      <c r="Y38" s="16"/>
      <c r="Z38" s="16"/>
      <c r="AA38" s="16"/>
      <c r="AB38" s="16"/>
      <c r="AC38" s="16"/>
      <c r="AE38" s="21"/>
      <c r="AF38" s="21"/>
      <c r="AG38" s="21"/>
      <c r="AH38" s="21"/>
      <c r="AI38" s="21"/>
      <c r="AJ38" s="21"/>
      <c r="AK38" s="21"/>
      <c r="AL38" s="21"/>
      <c r="AM38" s="21"/>
      <c r="AN38" s="21"/>
    </row>
    <row r="39" spans="1:40" s="57" customFormat="1" x14ac:dyDescent="0.2">
      <c r="A39" s="16"/>
      <c r="B39" s="16"/>
      <c r="C39" s="16"/>
      <c r="D39" s="16"/>
      <c r="E39" s="16"/>
      <c r="F39" s="52"/>
      <c r="G39" s="52"/>
      <c r="H39" s="52"/>
      <c r="I39" s="52"/>
      <c r="J39" s="16"/>
      <c r="K39" s="16"/>
      <c r="L39" s="16"/>
      <c r="M39" s="16"/>
      <c r="N39" s="16"/>
      <c r="O39" s="16"/>
      <c r="P39" s="16"/>
      <c r="Q39" s="16"/>
      <c r="R39" s="16"/>
      <c r="S39" s="16"/>
      <c r="T39" s="16"/>
      <c r="U39" s="16"/>
      <c r="V39" s="16"/>
      <c r="W39" s="16"/>
      <c r="X39" s="16"/>
      <c r="Y39" s="16"/>
      <c r="Z39" s="16"/>
      <c r="AA39" s="16"/>
      <c r="AB39" s="16"/>
      <c r="AC39" s="16"/>
      <c r="AE39" s="21"/>
      <c r="AF39" s="21"/>
      <c r="AG39" s="21"/>
      <c r="AH39" s="21"/>
      <c r="AI39" s="21"/>
      <c r="AJ39" s="21"/>
      <c r="AK39" s="21"/>
      <c r="AL39" s="21"/>
      <c r="AM39" s="21"/>
      <c r="AN39" s="21"/>
    </row>
    <row r="40" spans="1:40" s="57" customFormat="1" x14ac:dyDescent="0.2">
      <c r="A40" s="16"/>
      <c r="B40" s="16"/>
      <c r="C40" s="16"/>
      <c r="D40" s="16"/>
      <c r="E40" s="16"/>
      <c r="F40" s="52"/>
      <c r="G40" s="52"/>
      <c r="H40" s="52"/>
      <c r="I40" s="52"/>
      <c r="J40" s="16"/>
      <c r="K40" s="16"/>
      <c r="L40" s="16"/>
      <c r="M40" s="16"/>
      <c r="N40" s="16"/>
      <c r="O40" s="16"/>
      <c r="P40" s="16"/>
      <c r="Q40" s="16"/>
      <c r="R40" s="16"/>
      <c r="S40" s="16"/>
      <c r="T40" s="16"/>
      <c r="U40" s="16"/>
      <c r="V40" s="16"/>
      <c r="W40" s="16"/>
      <c r="X40" s="16"/>
      <c r="Y40" s="16"/>
      <c r="Z40" s="16"/>
      <c r="AA40" s="16"/>
      <c r="AB40" s="16"/>
      <c r="AC40" s="16"/>
      <c r="AE40" s="21"/>
      <c r="AF40" s="21"/>
      <c r="AG40" s="16"/>
      <c r="AH40" s="21"/>
      <c r="AI40" s="21"/>
      <c r="AJ40" s="21"/>
      <c r="AK40" s="21"/>
      <c r="AL40" s="21"/>
      <c r="AM40" s="21"/>
      <c r="AN40" s="21"/>
    </row>
    <row r="41" spans="1:40" x14ac:dyDescent="0.2">
      <c r="AF41" s="21"/>
    </row>
    <row r="42" spans="1:40" s="21" customFormat="1" x14ac:dyDescent="0.2">
      <c r="A42" s="16"/>
      <c r="B42" s="16"/>
      <c r="C42" s="16"/>
      <c r="D42" s="16"/>
      <c r="E42" s="16"/>
      <c r="F42" s="52"/>
      <c r="G42" s="52"/>
      <c r="H42" s="52"/>
      <c r="I42" s="52"/>
      <c r="J42" s="16"/>
      <c r="K42" s="16"/>
      <c r="L42" s="16"/>
      <c r="M42" s="16"/>
      <c r="N42" s="16"/>
      <c r="O42" s="16"/>
      <c r="P42" s="16"/>
      <c r="Q42" s="16"/>
      <c r="R42" s="16"/>
      <c r="S42" s="16"/>
      <c r="T42" s="16"/>
      <c r="U42" s="16"/>
      <c r="V42" s="16"/>
      <c r="W42" s="16"/>
      <c r="X42" s="16"/>
      <c r="Y42" s="16"/>
      <c r="Z42" s="16"/>
      <c r="AA42" s="16"/>
      <c r="AB42" s="16"/>
      <c r="AC42" s="16"/>
      <c r="AE42" s="16"/>
      <c r="AG42" s="16"/>
      <c r="AH42" s="16"/>
      <c r="AI42" s="16"/>
      <c r="AJ42" s="16"/>
      <c r="AK42" s="16"/>
      <c r="AL42" s="16"/>
      <c r="AM42" s="16"/>
      <c r="AN42" s="16"/>
    </row>
    <row r="43" spans="1:40" s="21" customFormat="1" x14ac:dyDescent="0.2">
      <c r="A43" s="16"/>
      <c r="B43" s="16"/>
      <c r="C43" s="16"/>
      <c r="D43" s="16"/>
      <c r="E43" s="16"/>
      <c r="F43" s="52"/>
      <c r="G43" s="52"/>
      <c r="H43" s="52"/>
      <c r="I43" s="52"/>
      <c r="J43" s="16"/>
      <c r="K43" s="16"/>
      <c r="L43" s="16"/>
      <c r="M43" s="16"/>
      <c r="N43" s="16"/>
      <c r="O43" s="16"/>
      <c r="P43" s="16"/>
      <c r="Q43" s="16"/>
      <c r="R43" s="16"/>
      <c r="S43" s="16"/>
      <c r="T43" s="16"/>
      <c r="U43" s="16"/>
      <c r="V43" s="16"/>
      <c r="W43" s="16"/>
      <c r="X43" s="16"/>
      <c r="Y43" s="16"/>
      <c r="Z43" s="16"/>
      <c r="AA43" s="16"/>
      <c r="AB43" s="16"/>
      <c r="AC43" s="16"/>
      <c r="AE43" s="16"/>
      <c r="AG43" s="16"/>
      <c r="AH43" s="16"/>
      <c r="AI43" s="16"/>
      <c r="AJ43" s="16"/>
      <c r="AK43" s="16"/>
      <c r="AL43" s="16"/>
      <c r="AM43" s="16"/>
      <c r="AN43" s="16"/>
    </row>
    <row r="44" spans="1:40" s="21" customFormat="1" x14ac:dyDescent="0.2">
      <c r="A44" s="16"/>
      <c r="B44" s="16"/>
      <c r="C44" s="16"/>
      <c r="D44" s="16"/>
      <c r="E44" s="16"/>
      <c r="F44" s="52"/>
      <c r="G44" s="52"/>
      <c r="H44" s="52"/>
      <c r="I44" s="52"/>
      <c r="J44" s="16"/>
      <c r="K44" s="16"/>
      <c r="L44" s="16"/>
      <c r="M44" s="16"/>
      <c r="N44" s="16"/>
      <c r="O44" s="16"/>
      <c r="P44" s="16"/>
      <c r="Q44" s="16"/>
      <c r="R44" s="16"/>
      <c r="S44" s="16"/>
      <c r="T44" s="16"/>
      <c r="U44" s="16"/>
      <c r="V44" s="16"/>
      <c r="W44" s="16"/>
      <c r="X44" s="16"/>
      <c r="Y44" s="16"/>
      <c r="Z44" s="16"/>
      <c r="AA44" s="16"/>
      <c r="AB44" s="16"/>
      <c r="AC44" s="16"/>
      <c r="AE44" s="16"/>
      <c r="AG44" s="16"/>
      <c r="AH44" s="16"/>
      <c r="AI44" s="16"/>
      <c r="AJ44" s="16"/>
      <c r="AK44" s="16"/>
      <c r="AL44" s="16"/>
      <c r="AM44" s="16"/>
      <c r="AN44" s="16"/>
    </row>
    <row r="45" spans="1:40" s="58" customFormat="1" x14ac:dyDescent="0.2">
      <c r="A45" s="16"/>
      <c r="B45" s="16"/>
      <c r="C45" s="16"/>
      <c r="D45" s="16"/>
      <c r="E45" s="16"/>
      <c r="F45" s="52"/>
      <c r="G45" s="52"/>
      <c r="H45" s="52"/>
      <c r="I45" s="52"/>
      <c r="J45" s="16"/>
      <c r="K45" s="16"/>
      <c r="L45" s="16"/>
      <c r="M45" s="16"/>
      <c r="N45" s="16"/>
      <c r="O45" s="16"/>
      <c r="P45" s="16"/>
      <c r="Q45" s="16"/>
      <c r="R45" s="16"/>
      <c r="S45" s="16"/>
      <c r="T45" s="16"/>
      <c r="U45" s="16"/>
      <c r="V45" s="16"/>
      <c r="W45" s="16"/>
      <c r="X45" s="16"/>
      <c r="Y45" s="16"/>
      <c r="Z45" s="16"/>
      <c r="AA45" s="16"/>
      <c r="AB45" s="16"/>
      <c r="AC45" s="16"/>
      <c r="AE45" s="16"/>
      <c r="AF45" s="21"/>
      <c r="AG45" s="16"/>
      <c r="AH45" s="16"/>
      <c r="AI45" s="16"/>
      <c r="AJ45" s="16"/>
      <c r="AK45" s="16"/>
      <c r="AL45" s="16"/>
      <c r="AM45" s="16"/>
      <c r="AN45" s="16"/>
    </row>
    <row r="46" spans="1:40" s="58" customFormat="1" x14ac:dyDescent="0.2">
      <c r="A46" s="16"/>
      <c r="B46" s="16"/>
      <c r="C46" s="16"/>
      <c r="D46" s="16"/>
      <c r="E46" s="16"/>
      <c r="F46" s="52"/>
      <c r="G46" s="52"/>
      <c r="H46" s="52"/>
      <c r="I46" s="52"/>
      <c r="J46" s="16"/>
      <c r="K46" s="16"/>
      <c r="L46" s="16"/>
      <c r="M46" s="16"/>
      <c r="N46" s="16"/>
      <c r="O46" s="16"/>
      <c r="P46" s="16"/>
      <c r="Q46" s="16"/>
      <c r="R46" s="16"/>
      <c r="S46" s="16"/>
      <c r="T46" s="16"/>
      <c r="U46" s="16"/>
      <c r="V46" s="16"/>
      <c r="W46" s="16"/>
      <c r="X46" s="16"/>
      <c r="Y46" s="16"/>
      <c r="Z46" s="16"/>
      <c r="AA46" s="16"/>
      <c r="AB46" s="16"/>
      <c r="AC46" s="16"/>
      <c r="AE46" s="16"/>
      <c r="AF46" s="21"/>
      <c r="AG46" s="16"/>
      <c r="AH46" s="16"/>
      <c r="AI46" s="16"/>
      <c r="AJ46" s="16"/>
      <c r="AK46" s="16"/>
      <c r="AL46" s="16"/>
      <c r="AM46" s="16"/>
      <c r="AN46" s="16"/>
    </row>
    <row r="47" spans="1:40" s="58" customFormat="1" x14ac:dyDescent="0.2">
      <c r="A47" s="16"/>
      <c r="B47" s="16"/>
      <c r="C47" s="16"/>
      <c r="D47" s="16"/>
      <c r="E47" s="16"/>
      <c r="F47" s="52"/>
      <c r="G47" s="52"/>
      <c r="H47" s="52"/>
      <c r="I47" s="52"/>
      <c r="J47" s="16"/>
      <c r="K47" s="16"/>
      <c r="L47" s="16"/>
      <c r="M47" s="16"/>
      <c r="N47" s="16"/>
      <c r="O47" s="16"/>
      <c r="P47" s="16"/>
      <c r="Q47" s="16"/>
      <c r="R47" s="16"/>
      <c r="S47" s="16"/>
      <c r="T47" s="16"/>
      <c r="U47" s="16"/>
      <c r="V47" s="16"/>
      <c r="W47" s="16"/>
      <c r="X47" s="16"/>
      <c r="Y47" s="16"/>
      <c r="Z47" s="16"/>
      <c r="AA47" s="16"/>
      <c r="AB47" s="16"/>
      <c r="AC47" s="16"/>
      <c r="AE47" s="16"/>
      <c r="AF47" s="21"/>
      <c r="AG47" s="16"/>
      <c r="AH47" s="16"/>
      <c r="AI47" s="16"/>
      <c r="AJ47" s="16"/>
      <c r="AK47" s="16"/>
      <c r="AL47" s="16"/>
      <c r="AM47" s="16"/>
      <c r="AN47" s="16"/>
    </row>
    <row r="48" spans="1:40" s="58" customFormat="1" x14ac:dyDescent="0.2">
      <c r="A48" s="16"/>
      <c r="B48" s="16"/>
      <c r="C48" s="16"/>
      <c r="D48" s="16"/>
      <c r="E48" s="16"/>
      <c r="F48" s="52"/>
      <c r="G48" s="52"/>
      <c r="H48" s="52"/>
      <c r="I48" s="52"/>
      <c r="J48" s="16"/>
      <c r="K48" s="16"/>
      <c r="L48" s="16"/>
      <c r="M48" s="16"/>
      <c r="N48" s="16"/>
      <c r="O48" s="16"/>
      <c r="P48" s="16"/>
      <c r="Q48" s="16"/>
      <c r="R48" s="16"/>
      <c r="S48" s="16"/>
      <c r="T48" s="16"/>
      <c r="U48" s="16"/>
      <c r="V48" s="16"/>
      <c r="W48" s="16"/>
      <c r="X48" s="16"/>
      <c r="Y48" s="16"/>
      <c r="Z48" s="16"/>
      <c r="AA48" s="16"/>
      <c r="AB48" s="16"/>
      <c r="AC48" s="16"/>
      <c r="AE48" s="16"/>
      <c r="AF48" s="21"/>
      <c r="AG48" s="16"/>
      <c r="AH48" s="16"/>
      <c r="AI48" s="16"/>
      <c r="AJ48" s="16"/>
      <c r="AK48" s="16"/>
      <c r="AL48" s="16"/>
      <c r="AM48" s="16"/>
      <c r="AN48" s="16"/>
    </row>
    <row r="49" spans="1:40" s="58" customFormat="1" x14ac:dyDescent="0.2">
      <c r="A49" s="16"/>
      <c r="B49" s="16"/>
      <c r="C49" s="16"/>
      <c r="D49" s="16"/>
      <c r="E49" s="16"/>
      <c r="F49" s="52"/>
      <c r="G49" s="52"/>
      <c r="H49" s="52"/>
      <c r="I49" s="52"/>
      <c r="J49" s="16"/>
      <c r="K49" s="16"/>
      <c r="L49" s="16"/>
      <c r="M49" s="16"/>
      <c r="N49" s="16"/>
      <c r="O49" s="16"/>
      <c r="P49" s="16"/>
      <c r="Q49" s="16"/>
      <c r="R49" s="16"/>
      <c r="S49" s="16"/>
      <c r="T49" s="16"/>
      <c r="U49" s="16"/>
      <c r="V49" s="16"/>
      <c r="W49" s="16"/>
      <c r="X49" s="16"/>
      <c r="Y49" s="16"/>
      <c r="Z49" s="16"/>
      <c r="AA49" s="16"/>
      <c r="AB49" s="16"/>
      <c r="AC49" s="16"/>
      <c r="AE49" s="16"/>
      <c r="AF49" s="21"/>
      <c r="AG49" s="16"/>
      <c r="AH49" s="16"/>
      <c r="AI49" s="16"/>
      <c r="AJ49" s="16"/>
      <c r="AK49" s="16"/>
      <c r="AL49" s="16"/>
      <c r="AM49" s="16"/>
      <c r="AN49" s="16"/>
    </row>
    <row r="50" spans="1:40" s="58" customFormat="1" x14ac:dyDescent="0.2">
      <c r="A50" s="16"/>
      <c r="B50" s="16"/>
      <c r="C50" s="16"/>
      <c r="D50" s="16"/>
      <c r="E50" s="16"/>
      <c r="F50" s="52"/>
      <c r="G50" s="52"/>
      <c r="H50" s="52"/>
      <c r="I50" s="52"/>
      <c r="J50" s="16"/>
      <c r="K50" s="16"/>
      <c r="L50" s="16"/>
      <c r="M50" s="16"/>
      <c r="N50" s="16"/>
      <c r="O50" s="16"/>
      <c r="P50" s="16"/>
      <c r="Q50" s="16"/>
      <c r="R50" s="16"/>
      <c r="S50" s="16"/>
      <c r="T50" s="16"/>
      <c r="U50" s="16"/>
      <c r="V50" s="16"/>
      <c r="W50" s="16"/>
      <c r="X50" s="16"/>
      <c r="Y50" s="16"/>
      <c r="Z50" s="16"/>
      <c r="AA50" s="16"/>
      <c r="AB50" s="16"/>
      <c r="AC50" s="16"/>
      <c r="AE50" s="16"/>
      <c r="AF50" s="16"/>
      <c r="AG50" s="16"/>
      <c r="AH50" s="16"/>
      <c r="AI50" s="16"/>
      <c r="AJ50" s="16"/>
      <c r="AK50" s="16"/>
      <c r="AL50" s="16"/>
      <c r="AM50" s="16"/>
      <c r="AN50" s="16"/>
    </row>
    <row r="51" spans="1:40" s="21" customFormat="1" x14ac:dyDescent="0.2">
      <c r="A51" s="16"/>
      <c r="B51" s="16"/>
      <c r="C51" s="16"/>
      <c r="D51" s="16"/>
      <c r="E51" s="16"/>
      <c r="F51" s="52"/>
      <c r="G51" s="52"/>
      <c r="H51" s="52"/>
      <c r="I51" s="52"/>
      <c r="J51" s="16"/>
      <c r="K51" s="16"/>
      <c r="L51" s="16"/>
      <c r="M51" s="16"/>
      <c r="N51" s="16"/>
      <c r="O51" s="16"/>
      <c r="P51" s="16"/>
      <c r="Q51" s="16"/>
      <c r="R51" s="16"/>
      <c r="S51" s="16"/>
      <c r="T51" s="16"/>
      <c r="U51" s="16"/>
      <c r="V51" s="16"/>
      <c r="W51" s="16"/>
      <c r="X51" s="16"/>
      <c r="Y51" s="16"/>
      <c r="Z51" s="16"/>
      <c r="AA51" s="16"/>
      <c r="AB51" s="16"/>
      <c r="AC51" s="16"/>
      <c r="AE51" s="16"/>
      <c r="AF51" s="16"/>
      <c r="AG51" s="16"/>
      <c r="AH51" s="16"/>
      <c r="AI51" s="16"/>
      <c r="AJ51" s="16"/>
      <c r="AK51" s="16"/>
      <c r="AL51" s="16"/>
      <c r="AM51" s="16"/>
      <c r="AN51" s="16"/>
    </row>
    <row r="52" spans="1:40" s="21" customFormat="1" x14ac:dyDescent="0.2">
      <c r="A52" s="16"/>
      <c r="B52" s="16"/>
      <c r="C52" s="16"/>
      <c r="D52" s="16"/>
      <c r="E52" s="16"/>
      <c r="F52" s="52"/>
      <c r="G52" s="52"/>
      <c r="H52" s="52"/>
      <c r="I52" s="52"/>
      <c r="J52" s="16"/>
      <c r="K52" s="16"/>
      <c r="L52" s="16"/>
      <c r="M52" s="16"/>
      <c r="N52" s="16"/>
      <c r="O52" s="16"/>
      <c r="P52" s="16"/>
      <c r="Q52" s="16"/>
      <c r="R52" s="16"/>
      <c r="S52" s="16"/>
      <c r="T52" s="16"/>
      <c r="U52" s="16"/>
      <c r="V52" s="16"/>
      <c r="W52" s="16"/>
      <c r="X52" s="16"/>
      <c r="Y52" s="16"/>
      <c r="Z52" s="16"/>
      <c r="AA52" s="16"/>
      <c r="AB52" s="16"/>
      <c r="AC52" s="16"/>
      <c r="AE52" s="16"/>
      <c r="AF52" s="16"/>
      <c r="AG52" s="16"/>
      <c r="AH52" s="16"/>
      <c r="AI52" s="16"/>
      <c r="AJ52" s="16"/>
      <c r="AK52" s="16"/>
      <c r="AL52" s="16"/>
      <c r="AM52" s="16"/>
      <c r="AN52" s="16"/>
    </row>
    <row r="53" spans="1:40" s="21" customFormat="1" x14ac:dyDescent="0.2">
      <c r="A53" s="16"/>
      <c r="B53" s="16"/>
      <c r="C53" s="16"/>
      <c r="D53" s="16"/>
      <c r="E53" s="16"/>
      <c r="F53" s="52"/>
      <c r="G53" s="52"/>
      <c r="H53" s="52"/>
      <c r="I53" s="52"/>
      <c r="J53" s="16"/>
      <c r="K53" s="16"/>
      <c r="L53" s="16"/>
      <c r="M53" s="16"/>
      <c r="N53" s="16"/>
      <c r="O53" s="16"/>
      <c r="P53" s="16"/>
      <c r="Q53" s="16"/>
      <c r="R53" s="16"/>
      <c r="S53" s="16"/>
      <c r="T53" s="16"/>
      <c r="U53" s="16"/>
      <c r="V53" s="16"/>
      <c r="W53" s="16"/>
      <c r="X53" s="16"/>
      <c r="Y53" s="16"/>
      <c r="Z53" s="16"/>
      <c r="AA53" s="16"/>
      <c r="AB53" s="16"/>
      <c r="AC53" s="16"/>
      <c r="AE53" s="16"/>
      <c r="AF53" s="16"/>
      <c r="AG53" s="16"/>
      <c r="AH53" s="16"/>
      <c r="AI53" s="16"/>
      <c r="AJ53" s="16"/>
      <c r="AK53" s="16"/>
      <c r="AL53" s="16"/>
      <c r="AM53" s="16"/>
      <c r="AN53" s="16"/>
    </row>
    <row r="54" spans="1:40" s="21" customFormat="1" x14ac:dyDescent="0.2">
      <c r="A54" s="16"/>
      <c r="B54" s="16"/>
      <c r="C54" s="16"/>
      <c r="D54" s="16"/>
      <c r="E54" s="16"/>
      <c r="F54" s="52"/>
      <c r="G54" s="52"/>
      <c r="H54" s="52"/>
      <c r="I54" s="52"/>
      <c r="J54" s="16"/>
      <c r="K54" s="16"/>
      <c r="L54" s="16"/>
      <c r="M54" s="16"/>
      <c r="N54" s="16"/>
      <c r="O54" s="16"/>
      <c r="P54" s="16"/>
      <c r="Q54" s="16"/>
      <c r="R54" s="16"/>
      <c r="S54" s="16"/>
      <c r="T54" s="16"/>
      <c r="U54" s="16"/>
      <c r="V54" s="16"/>
      <c r="W54" s="16"/>
      <c r="X54" s="16"/>
      <c r="Y54" s="16"/>
      <c r="Z54" s="16"/>
      <c r="AA54" s="16"/>
      <c r="AB54" s="16"/>
      <c r="AC54" s="16"/>
      <c r="AE54" s="16"/>
      <c r="AF54" s="16"/>
      <c r="AG54" s="16"/>
      <c r="AH54" s="16"/>
      <c r="AI54" s="16"/>
      <c r="AJ54" s="16"/>
      <c r="AK54" s="16"/>
      <c r="AL54" s="16"/>
      <c r="AM54" s="16"/>
      <c r="AN54" s="16"/>
    </row>
    <row r="55" spans="1:40" s="21" customFormat="1" x14ac:dyDescent="0.2">
      <c r="A55" s="16"/>
      <c r="B55" s="16"/>
      <c r="C55" s="16"/>
      <c r="D55" s="16"/>
      <c r="E55" s="16"/>
      <c r="F55" s="52"/>
      <c r="G55" s="52"/>
      <c r="H55" s="52"/>
      <c r="I55" s="52"/>
      <c r="J55" s="16"/>
      <c r="K55" s="16"/>
      <c r="L55" s="16"/>
      <c r="M55" s="16"/>
      <c r="N55" s="16"/>
      <c r="O55" s="16"/>
      <c r="P55" s="16"/>
      <c r="Q55" s="16"/>
      <c r="R55" s="16"/>
      <c r="S55" s="16"/>
      <c r="T55" s="16"/>
      <c r="U55" s="16"/>
      <c r="V55" s="16"/>
      <c r="W55" s="16"/>
      <c r="X55" s="16"/>
      <c r="Y55" s="16"/>
      <c r="Z55" s="16"/>
      <c r="AA55" s="16"/>
      <c r="AB55" s="16"/>
      <c r="AC55" s="16"/>
      <c r="AE55" s="16"/>
      <c r="AF55" s="16"/>
      <c r="AG55" s="16"/>
      <c r="AH55" s="16"/>
      <c r="AI55" s="16"/>
      <c r="AJ55" s="16"/>
      <c r="AK55" s="16"/>
      <c r="AL55" s="16"/>
      <c r="AM55" s="16"/>
      <c r="AN55" s="16"/>
    </row>
    <row r="56" spans="1:40" s="21" customFormat="1" x14ac:dyDescent="0.2">
      <c r="A56" s="16"/>
      <c r="B56" s="16"/>
      <c r="C56" s="16"/>
      <c r="D56" s="16"/>
      <c r="E56" s="16"/>
      <c r="F56" s="52"/>
      <c r="G56" s="52"/>
      <c r="H56" s="52"/>
      <c r="I56" s="52"/>
      <c r="J56" s="16"/>
      <c r="K56" s="16"/>
      <c r="L56" s="16"/>
      <c r="M56" s="16"/>
      <c r="N56" s="16"/>
      <c r="O56" s="16"/>
      <c r="P56" s="16"/>
      <c r="Q56" s="16"/>
      <c r="R56" s="16"/>
      <c r="S56" s="16"/>
      <c r="T56" s="16"/>
      <c r="U56" s="16"/>
      <c r="V56" s="16"/>
      <c r="W56" s="16"/>
      <c r="X56" s="16"/>
      <c r="Y56" s="16"/>
      <c r="Z56" s="16"/>
      <c r="AA56" s="16"/>
      <c r="AB56" s="16"/>
      <c r="AC56" s="16"/>
      <c r="AE56" s="16"/>
      <c r="AF56" s="16"/>
      <c r="AG56" s="16"/>
      <c r="AH56" s="16"/>
      <c r="AI56" s="16"/>
      <c r="AJ56" s="16"/>
      <c r="AK56" s="16"/>
      <c r="AL56" s="16"/>
      <c r="AM56" s="16"/>
      <c r="AN56" s="16"/>
    </row>
    <row r="57" spans="1:40" s="21" customFormat="1" x14ac:dyDescent="0.2">
      <c r="A57" s="16"/>
      <c r="B57" s="16"/>
      <c r="C57" s="16"/>
      <c r="D57" s="16"/>
      <c r="E57" s="16"/>
      <c r="F57" s="52"/>
      <c r="G57" s="52"/>
      <c r="H57" s="52"/>
      <c r="I57" s="52"/>
      <c r="J57" s="16"/>
      <c r="K57" s="16"/>
      <c r="L57" s="16"/>
      <c r="M57" s="16"/>
      <c r="N57" s="16"/>
      <c r="O57" s="16"/>
      <c r="P57" s="16"/>
      <c r="Q57" s="16"/>
      <c r="R57" s="16"/>
      <c r="S57" s="16"/>
      <c r="T57" s="16"/>
      <c r="U57" s="16"/>
      <c r="V57" s="16"/>
      <c r="W57" s="16"/>
      <c r="X57" s="16"/>
      <c r="Y57" s="16"/>
      <c r="Z57" s="16"/>
      <c r="AA57" s="16"/>
      <c r="AB57" s="16"/>
      <c r="AC57" s="16"/>
      <c r="AE57" s="16"/>
      <c r="AF57" s="16"/>
      <c r="AG57" s="16"/>
      <c r="AH57" s="16"/>
      <c r="AI57" s="16"/>
      <c r="AJ57" s="16"/>
      <c r="AK57" s="16"/>
      <c r="AL57" s="16"/>
      <c r="AM57" s="16"/>
      <c r="AN57" s="16"/>
    </row>
  </sheetData>
  <mergeCells count="35">
    <mergeCell ref="A25:Y25"/>
    <mergeCell ref="A21:Y21"/>
    <mergeCell ref="A2:Y2"/>
    <mergeCell ref="T3:Y3"/>
    <mergeCell ref="A20:Y20"/>
    <mergeCell ref="A11:Y11"/>
    <mergeCell ref="A12:Y12"/>
    <mergeCell ref="A13:Y13"/>
    <mergeCell ref="A14:Y14"/>
    <mergeCell ref="A15:Y15"/>
    <mergeCell ref="A16:Y16"/>
    <mergeCell ref="A17:Y17"/>
    <mergeCell ref="A18:Y18"/>
    <mergeCell ref="A19:Y19"/>
    <mergeCell ref="A5:A7"/>
    <mergeCell ref="B5:B7"/>
    <mergeCell ref="C5:C7"/>
    <mergeCell ref="D5:D7"/>
    <mergeCell ref="J5:O5"/>
    <mergeCell ref="P5:P7"/>
    <mergeCell ref="E5:E7"/>
    <mergeCell ref="F5:F7"/>
    <mergeCell ref="G5:G7"/>
    <mergeCell ref="H5:H7"/>
    <mergeCell ref="I5:I7"/>
    <mergeCell ref="Q5:Q7"/>
    <mergeCell ref="R5:X5"/>
    <mergeCell ref="Y5:Y7"/>
    <mergeCell ref="J6:K6"/>
    <mergeCell ref="L6:M6"/>
    <mergeCell ref="N6:O6"/>
    <mergeCell ref="R6:U6"/>
    <mergeCell ref="V6:V7"/>
    <mergeCell ref="W6:W7"/>
    <mergeCell ref="X6:X7"/>
  </mergeCells>
  <phoneticPr fontId="1"/>
  <dataValidations count="10">
    <dataValidation type="whole" imeMode="halfAlpha" operator="greaterThanOrEqual" allowBlank="1" showInputMessage="1" showErrorMessage="1" sqref="D10 R9:U9 V10:Y10 J9:O9 N10:S10">
      <formula1>0</formula1>
    </dataValidation>
    <dataValidation type="list" imeMode="halfAlpha" allowBlank="1" showInputMessage="1" showErrorMessage="1" sqref="L10">
      <formula1>#REF!</formula1>
    </dataValidation>
    <dataValidation type="list" allowBlank="1" showInputMessage="1" showErrorMessage="1" sqref="M10 C10 A10 AB10 T10:U10">
      <formula1>#REF!</formula1>
    </dataValidation>
    <dataValidation type="list" allowBlank="1" showInputMessage="1" showErrorMessage="1" sqref="I9">
      <formula1>"プリセプターシップ,チューターシップ,メンターシップ,チーム支援型,相談窓口,その他"</formula1>
    </dataValidation>
    <dataValidation type="list" allowBlank="1" showInputMessage="1" showErrorMessage="1" sqref="P9:Q9">
      <formula1>"有,無"</formula1>
    </dataValidation>
    <dataValidation type="list" allowBlank="1" showInputMessage="1" showErrorMessage="1" sqref="X9">
      <formula1>"HP上での公募,機関誌等での公募,地方自治体を通じての広報等,関係団体を通じての広報等,地域の会議等での高等等,その他"</formula1>
    </dataValidation>
    <dataValidation type="whole" imeMode="halfAlpha" operator="greaterThanOrEqual" allowBlank="1" showInputMessage="1" showErrorMessage="1" sqref="A9:D9 E10:I10">
      <formula1>1</formula1>
    </dataValidation>
    <dataValidation type="whole" imeMode="halfAlpha" allowBlank="1" showInputMessage="1" showErrorMessage="1" sqref="Z10 V9">
      <formula1>2</formula1>
      <formula2>12</formula2>
    </dataValidation>
    <dataValidation type="decimal" imeMode="halfAlpha" allowBlank="1" showInputMessage="1" showErrorMessage="1" sqref="J10:K10 F9:G9">
      <formula1>0</formula1>
      <formula2>100</formula2>
    </dataValidation>
    <dataValidation type="list" imeMode="halfAlpha" allowBlank="1" showInputMessage="1" showErrorMessage="1" sqref="H9">
      <formula1>"平成20年度以前,平成21年度,平成22年度,平成23年度,平成24年度,平成25年度,平成26年度,平成27年度,平成28年度,平成29年度,平成30年度,令和元年度,令和２年度"</formula1>
    </dataValidation>
  </dataValidations>
  <printOptions horizontalCentered="1" verticalCentered="1"/>
  <pageMargins left="0.35433070866141736" right="0.27559055118110237" top="0.51181102362204722" bottom="0.55118110236220474" header="0.51181102362204722" footer="0.51181102362204722"/>
  <pageSetup paperSize="9" scale="74" fitToHeight="0" orientation="landscape" horizontalDpi="1200" verticalDpi="12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F23"/>
  <sheetViews>
    <sheetView showGridLines="0" zoomScaleNormal="100" workbookViewId="0">
      <selection activeCell="F3" sqref="F3"/>
    </sheetView>
  </sheetViews>
  <sheetFormatPr defaultColWidth="9" defaultRowHeight="30" customHeight="1" x14ac:dyDescent="0.2"/>
  <cols>
    <col min="1" max="1" width="3.6640625" style="153" customWidth="1"/>
    <col min="2" max="3" width="2.6640625" style="153" customWidth="1"/>
    <col min="4" max="4" width="18.6640625" style="153" customWidth="1"/>
    <col min="5" max="5" width="29.6640625" style="153" customWidth="1"/>
    <col min="6" max="6" width="24.6640625" style="153" customWidth="1"/>
    <col min="7" max="16384" width="9" style="153"/>
  </cols>
  <sheetData>
    <row r="1" spans="1:6" ht="30" customHeight="1" x14ac:dyDescent="0.2">
      <c r="A1" s="153" t="s">
        <v>230</v>
      </c>
    </row>
    <row r="2" spans="1:6" ht="30" customHeight="1" x14ac:dyDescent="0.2">
      <c r="A2" s="344" t="s">
        <v>263</v>
      </c>
      <c r="B2" s="345"/>
      <c r="C2" s="345"/>
      <c r="D2" s="345"/>
      <c r="E2" s="345"/>
      <c r="F2" s="345"/>
    </row>
    <row r="4" spans="1:6" ht="30" customHeight="1" x14ac:dyDescent="0.2">
      <c r="E4" s="346" t="s">
        <v>231</v>
      </c>
      <c r="F4" s="346"/>
    </row>
    <row r="5" spans="1:6" ht="30" customHeight="1" x14ac:dyDescent="0.2">
      <c r="B5" s="153" t="s">
        <v>232</v>
      </c>
    </row>
    <row r="6" spans="1:6" ht="30" customHeight="1" x14ac:dyDescent="0.2">
      <c r="B6" s="341" t="s">
        <v>233</v>
      </c>
      <c r="C6" s="342"/>
      <c r="D6" s="343"/>
      <c r="E6" s="154" t="s">
        <v>234</v>
      </c>
      <c r="F6" s="154" t="s">
        <v>235</v>
      </c>
    </row>
    <row r="7" spans="1:6" ht="30" customHeight="1" x14ac:dyDescent="0.2">
      <c r="B7" s="155"/>
      <c r="C7" s="156" t="s">
        <v>236</v>
      </c>
      <c r="D7" s="157"/>
      <c r="E7" s="158">
        <f>別紙１!W13</f>
        <v>0</v>
      </c>
      <c r="F7" s="157"/>
    </row>
    <row r="8" spans="1:6" ht="30" customHeight="1" x14ac:dyDescent="0.2">
      <c r="B8" s="159"/>
      <c r="C8" s="155"/>
      <c r="D8" s="156" t="s">
        <v>237</v>
      </c>
      <c r="E8" s="163"/>
      <c r="F8" s="157"/>
    </row>
    <row r="9" spans="1:6" ht="30" customHeight="1" x14ac:dyDescent="0.2">
      <c r="B9" s="160"/>
      <c r="C9" s="155"/>
      <c r="D9" s="156" t="s">
        <v>238</v>
      </c>
      <c r="E9" s="163"/>
      <c r="F9" s="157"/>
    </row>
    <row r="10" spans="1:6" ht="30" customHeight="1" x14ac:dyDescent="0.2">
      <c r="B10" s="155"/>
      <c r="C10" s="156" t="s">
        <v>239</v>
      </c>
      <c r="D10" s="157"/>
      <c r="E10" s="163"/>
      <c r="F10" s="157"/>
    </row>
    <row r="11" spans="1:6" ht="30" customHeight="1" x14ac:dyDescent="0.2">
      <c r="B11" s="155"/>
      <c r="C11" s="156" t="s">
        <v>240</v>
      </c>
      <c r="D11" s="157"/>
      <c r="E11" s="163"/>
      <c r="F11" s="157"/>
    </row>
    <row r="12" spans="1:6" ht="30" customHeight="1" x14ac:dyDescent="0.2">
      <c r="B12" s="341" t="s">
        <v>124</v>
      </c>
      <c r="C12" s="342"/>
      <c r="D12" s="343"/>
      <c r="E12" s="158">
        <f>SUM(E7+E10+E11)</f>
        <v>0</v>
      </c>
      <c r="F12" s="157"/>
    </row>
    <row r="13" spans="1:6" ht="20.100000000000001" customHeight="1" x14ac:dyDescent="0.2"/>
    <row r="14" spans="1:6" ht="30" customHeight="1" x14ac:dyDescent="0.2">
      <c r="B14" s="153" t="s">
        <v>241</v>
      </c>
    </row>
    <row r="15" spans="1:6" ht="30" customHeight="1" x14ac:dyDescent="0.2">
      <c r="B15" s="341" t="s">
        <v>233</v>
      </c>
      <c r="C15" s="342"/>
      <c r="D15" s="343"/>
      <c r="E15" s="154" t="s">
        <v>234</v>
      </c>
      <c r="F15" s="154" t="s">
        <v>235</v>
      </c>
    </row>
    <row r="16" spans="1:6" ht="30" customHeight="1" x14ac:dyDescent="0.2">
      <c r="B16" s="155"/>
      <c r="C16" s="156" t="s">
        <v>242</v>
      </c>
      <c r="D16" s="157"/>
      <c r="E16" s="163"/>
      <c r="F16" s="161" t="s">
        <v>243</v>
      </c>
    </row>
    <row r="17" spans="2:6" ht="30" customHeight="1" x14ac:dyDescent="0.2">
      <c r="B17" s="155"/>
      <c r="C17" s="156" t="s">
        <v>244</v>
      </c>
      <c r="D17" s="157"/>
      <c r="E17" s="163"/>
      <c r="F17" s="157"/>
    </row>
    <row r="18" spans="2:6" ht="30" customHeight="1" x14ac:dyDescent="0.2">
      <c r="B18" s="341" t="s">
        <v>124</v>
      </c>
      <c r="C18" s="342"/>
      <c r="D18" s="343"/>
      <c r="E18" s="158">
        <f>SUM(E16:E17)</f>
        <v>0</v>
      </c>
      <c r="F18" s="157"/>
    </row>
    <row r="21" spans="2:6" ht="30" customHeight="1" x14ac:dyDescent="0.2">
      <c r="B21" s="153" t="s">
        <v>245</v>
      </c>
    </row>
    <row r="22" spans="2:6" ht="30" customHeight="1" x14ac:dyDescent="0.2">
      <c r="B22" s="153" t="s">
        <v>246</v>
      </c>
      <c r="C22" s="153" t="s">
        <v>246</v>
      </c>
    </row>
    <row r="23" spans="2:6" ht="30" customHeight="1" x14ac:dyDescent="0.2">
      <c r="F23" s="162" t="s">
        <v>262</v>
      </c>
    </row>
  </sheetData>
  <mergeCells count="6">
    <mergeCell ref="B18:D18"/>
    <mergeCell ref="A2:F2"/>
    <mergeCell ref="E4:F4"/>
    <mergeCell ref="B6:D6"/>
    <mergeCell ref="B12:D12"/>
    <mergeCell ref="B15:D15"/>
  </mergeCells>
  <phoneticPr fontId="1"/>
  <printOptions horizontalCentered="1"/>
  <pageMargins left="0.98425196850393704" right="0.98425196850393704" top="0.98425196850393704"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33"/>
  <sheetViews>
    <sheetView view="pageBreakPreview" topLeftCell="A7" zoomScale="60" zoomScaleNormal="75" workbookViewId="0">
      <selection activeCell="E7" sqref="E7"/>
    </sheetView>
  </sheetViews>
  <sheetFormatPr defaultRowHeight="30" customHeight="1" x14ac:dyDescent="0.2"/>
  <cols>
    <col min="1" max="1" width="4.6640625" style="169" customWidth="1"/>
    <col min="2" max="2" width="20.6640625" style="169" customWidth="1"/>
    <col min="3" max="3" width="5.6640625" style="169" customWidth="1"/>
    <col min="4" max="4" width="13.6640625" style="169" customWidth="1"/>
    <col min="5" max="5" width="21.6640625" style="169" customWidth="1"/>
    <col min="6" max="6" width="17.6640625" style="169" customWidth="1"/>
    <col min="7" max="7" width="36.6640625" style="169" customWidth="1"/>
    <col min="8" max="8" width="7.6640625" style="169" customWidth="1"/>
    <col min="9" max="9" width="5.6640625" style="169" customWidth="1"/>
    <col min="10" max="256" width="8.88671875" style="169"/>
    <col min="257" max="257" width="4.6640625" style="169" customWidth="1"/>
    <col min="258" max="258" width="20.6640625" style="169" customWidth="1"/>
    <col min="259" max="259" width="5.6640625" style="169" customWidth="1"/>
    <col min="260" max="260" width="13.6640625" style="169" customWidth="1"/>
    <col min="261" max="261" width="21.6640625" style="169" customWidth="1"/>
    <col min="262" max="262" width="17.6640625" style="169" customWidth="1"/>
    <col min="263" max="263" width="36.6640625" style="169" customWidth="1"/>
    <col min="264" max="264" width="7.6640625" style="169" customWidth="1"/>
    <col min="265" max="265" width="5.6640625" style="169" customWidth="1"/>
    <col min="266" max="512" width="8.88671875" style="169"/>
    <col min="513" max="513" width="4.6640625" style="169" customWidth="1"/>
    <col min="514" max="514" width="20.6640625" style="169" customWidth="1"/>
    <col min="515" max="515" width="5.6640625" style="169" customWidth="1"/>
    <col min="516" max="516" width="13.6640625" style="169" customWidth="1"/>
    <col min="517" max="517" width="21.6640625" style="169" customWidth="1"/>
    <col min="518" max="518" width="17.6640625" style="169" customWidth="1"/>
    <col min="519" max="519" width="36.6640625" style="169" customWidth="1"/>
    <col min="520" max="520" width="7.6640625" style="169" customWidth="1"/>
    <col min="521" max="521" width="5.6640625" style="169" customWidth="1"/>
    <col min="522" max="768" width="8.88671875" style="169"/>
    <col min="769" max="769" width="4.6640625" style="169" customWidth="1"/>
    <col min="770" max="770" width="20.6640625" style="169" customWidth="1"/>
    <col min="771" max="771" width="5.6640625" style="169" customWidth="1"/>
    <col min="772" max="772" width="13.6640625" style="169" customWidth="1"/>
    <col min="773" max="773" width="21.6640625" style="169" customWidth="1"/>
    <col min="774" max="774" width="17.6640625" style="169" customWidth="1"/>
    <col min="775" max="775" width="36.6640625" style="169" customWidth="1"/>
    <col min="776" max="776" width="7.6640625" style="169" customWidth="1"/>
    <col min="777" max="777" width="5.6640625" style="169" customWidth="1"/>
    <col min="778" max="1024" width="8.88671875" style="169"/>
    <col min="1025" max="1025" width="4.6640625" style="169" customWidth="1"/>
    <col min="1026" max="1026" width="20.6640625" style="169" customWidth="1"/>
    <col min="1027" max="1027" width="5.6640625" style="169" customWidth="1"/>
    <col min="1028" max="1028" width="13.6640625" style="169" customWidth="1"/>
    <col min="1029" max="1029" width="21.6640625" style="169" customWidth="1"/>
    <col min="1030" max="1030" width="17.6640625" style="169" customWidth="1"/>
    <col min="1031" max="1031" width="36.6640625" style="169" customWidth="1"/>
    <col min="1032" max="1032" width="7.6640625" style="169" customWidth="1"/>
    <col min="1033" max="1033" width="5.6640625" style="169" customWidth="1"/>
    <col min="1034" max="1280" width="8.88671875" style="169"/>
    <col min="1281" max="1281" width="4.6640625" style="169" customWidth="1"/>
    <col min="1282" max="1282" width="20.6640625" style="169" customWidth="1"/>
    <col min="1283" max="1283" width="5.6640625" style="169" customWidth="1"/>
    <col min="1284" max="1284" width="13.6640625" style="169" customWidth="1"/>
    <col min="1285" max="1285" width="21.6640625" style="169" customWidth="1"/>
    <col min="1286" max="1286" width="17.6640625" style="169" customWidth="1"/>
    <col min="1287" max="1287" width="36.6640625" style="169" customWidth="1"/>
    <col min="1288" max="1288" width="7.6640625" style="169" customWidth="1"/>
    <col min="1289" max="1289" width="5.6640625" style="169" customWidth="1"/>
    <col min="1290" max="1536" width="8.88671875" style="169"/>
    <col min="1537" max="1537" width="4.6640625" style="169" customWidth="1"/>
    <col min="1538" max="1538" width="20.6640625" style="169" customWidth="1"/>
    <col min="1539" max="1539" width="5.6640625" style="169" customWidth="1"/>
    <col min="1540" max="1540" width="13.6640625" style="169" customWidth="1"/>
    <col min="1541" max="1541" width="21.6640625" style="169" customWidth="1"/>
    <col min="1542" max="1542" width="17.6640625" style="169" customWidth="1"/>
    <col min="1543" max="1543" width="36.6640625" style="169" customWidth="1"/>
    <col min="1544" max="1544" width="7.6640625" style="169" customWidth="1"/>
    <col min="1545" max="1545" width="5.6640625" style="169" customWidth="1"/>
    <col min="1546" max="1792" width="8.88671875" style="169"/>
    <col min="1793" max="1793" width="4.6640625" style="169" customWidth="1"/>
    <col min="1794" max="1794" width="20.6640625" style="169" customWidth="1"/>
    <col min="1795" max="1795" width="5.6640625" style="169" customWidth="1"/>
    <col min="1796" max="1796" width="13.6640625" style="169" customWidth="1"/>
    <col min="1797" max="1797" width="21.6640625" style="169" customWidth="1"/>
    <col min="1798" max="1798" width="17.6640625" style="169" customWidth="1"/>
    <col min="1799" max="1799" width="36.6640625" style="169" customWidth="1"/>
    <col min="1800" max="1800" width="7.6640625" style="169" customWidth="1"/>
    <col min="1801" max="1801" width="5.6640625" style="169" customWidth="1"/>
    <col min="1802" max="2048" width="8.88671875" style="169"/>
    <col min="2049" max="2049" width="4.6640625" style="169" customWidth="1"/>
    <col min="2050" max="2050" width="20.6640625" style="169" customWidth="1"/>
    <col min="2051" max="2051" width="5.6640625" style="169" customWidth="1"/>
    <col min="2052" max="2052" width="13.6640625" style="169" customWidth="1"/>
    <col min="2053" max="2053" width="21.6640625" style="169" customWidth="1"/>
    <col min="2054" max="2054" width="17.6640625" style="169" customWidth="1"/>
    <col min="2055" max="2055" width="36.6640625" style="169" customWidth="1"/>
    <col min="2056" max="2056" width="7.6640625" style="169" customWidth="1"/>
    <col min="2057" max="2057" width="5.6640625" style="169" customWidth="1"/>
    <col min="2058" max="2304" width="8.88671875" style="169"/>
    <col min="2305" max="2305" width="4.6640625" style="169" customWidth="1"/>
    <col min="2306" max="2306" width="20.6640625" style="169" customWidth="1"/>
    <col min="2307" max="2307" width="5.6640625" style="169" customWidth="1"/>
    <col min="2308" max="2308" width="13.6640625" style="169" customWidth="1"/>
    <col min="2309" max="2309" width="21.6640625" style="169" customWidth="1"/>
    <col min="2310" max="2310" width="17.6640625" style="169" customWidth="1"/>
    <col min="2311" max="2311" width="36.6640625" style="169" customWidth="1"/>
    <col min="2312" max="2312" width="7.6640625" style="169" customWidth="1"/>
    <col min="2313" max="2313" width="5.6640625" style="169" customWidth="1"/>
    <col min="2314" max="2560" width="8.88671875" style="169"/>
    <col min="2561" max="2561" width="4.6640625" style="169" customWidth="1"/>
    <col min="2562" max="2562" width="20.6640625" style="169" customWidth="1"/>
    <col min="2563" max="2563" width="5.6640625" style="169" customWidth="1"/>
    <col min="2564" max="2564" width="13.6640625" style="169" customWidth="1"/>
    <col min="2565" max="2565" width="21.6640625" style="169" customWidth="1"/>
    <col min="2566" max="2566" width="17.6640625" style="169" customWidth="1"/>
    <col min="2567" max="2567" width="36.6640625" style="169" customWidth="1"/>
    <col min="2568" max="2568" width="7.6640625" style="169" customWidth="1"/>
    <col min="2569" max="2569" width="5.6640625" style="169" customWidth="1"/>
    <col min="2570" max="2816" width="8.88671875" style="169"/>
    <col min="2817" max="2817" width="4.6640625" style="169" customWidth="1"/>
    <col min="2818" max="2818" width="20.6640625" style="169" customWidth="1"/>
    <col min="2819" max="2819" width="5.6640625" style="169" customWidth="1"/>
    <col min="2820" max="2820" width="13.6640625" style="169" customWidth="1"/>
    <col min="2821" max="2821" width="21.6640625" style="169" customWidth="1"/>
    <col min="2822" max="2822" width="17.6640625" style="169" customWidth="1"/>
    <col min="2823" max="2823" width="36.6640625" style="169" customWidth="1"/>
    <col min="2824" max="2824" width="7.6640625" style="169" customWidth="1"/>
    <col min="2825" max="2825" width="5.6640625" style="169" customWidth="1"/>
    <col min="2826" max="3072" width="8.88671875" style="169"/>
    <col min="3073" max="3073" width="4.6640625" style="169" customWidth="1"/>
    <col min="3074" max="3074" width="20.6640625" style="169" customWidth="1"/>
    <col min="3075" max="3075" width="5.6640625" style="169" customWidth="1"/>
    <col min="3076" max="3076" width="13.6640625" style="169" customWidth="1"/>
    <col min="3077" max="3077" width="21.6640625" style="169" customWidth="1"/>
    <col min="3078" max="3078" width="17.6640625" style="169" customWidth="1"/>
    <col min="3079" max="3079" width="36.6640625" style="169" customWidth="1"/>
    <col min="3080" max="3080" width="7.6640625" style="169" customWidth="1"/>
    <col min="3081" max="3081" width="5.6640625" style="169" customWidth="1"/>
    <col min="3082" max="3328" width="8.88671875" style="169"/>
    <col min="3329" max="3329" width="4.6640625" style="169" customWidth="1"/>
    <col min="3330" max="3330" width="20.6640625" style="169" customWidth="1"/>
    <col min="3331" max="3331" width="5.6640625" style="169" customWidth="1"/>
    <col min="3332" max="3332" width="13.6640625" style="169" customWidth="1"/>
    <col min="3333" max="3333" width="21.6640625" style="169" customWidth="1"/>
    <col min="3334" max="3334" width="17.6640625" style="169" customWidth="1"/>
    <col min="3335" max="3335" width="36.6640625" style="169" customWidth="1"/>
    <col min="3336" max="3336" width="7.6640625" style="169" customWidth="1"/>
    <col min="3337" max="3337" width="5.6640625" style="169" customWidth="1"/>
    <col min="3338" max="3584" width="8.88671875" style="169"/>
    <col min="3585" max="3585" width="4.6640625" style="169" customWidth="1"/>
    <col min="3586" max="3586" width="20.6640625" style="169" customWidth="1"/>
    <col min="3587" max="3587" width="5.6640625" style="169" customWidth="1"/>
    <col min="3588" max="3588" width="13.6640625" style="169" customWidth="1"/>
    <col min="3589" max="3589" width="21.6640625" style="169" customWidth="1"/>
    <col min="3590" max="3590" width="17.6640625" style="169" customWidth="1"/>
    <col min="3591" max="3591" width="36.6640625" style="169" customWidth="1"/>
    <col min="3592" max="3592" width="7.6640625" style="169" customWidth="1"/>
    <col min="3593" max="3593" width="5.6640625" style="169" customWidth="1"/>
    <col min="3594" max="3840" width="8.88671875" style="169"/>
    <col min="3841" max="3841" width="4.6640625" style="169" customWidth="1"/>
    <col min="3842" max="3842" width="20.6640625" style="169" customWidth="1"/>
    <col min="3843" max="3843" width="5.6640625" style="169" customWidth="1"/>
    <col min="3844" max="3844" width="13.6640625" style="169" customWidth="1"/>
    <col min="3845" max="3845" width="21.6640625" style="169" customWidth="1"/>
    <col min="3846" max="3846" width="17.6640625" style="169" customWidth="1"/>
    <col min="3847" max="3847" width="36.6640625" style="169" customWidth="1"/>
    <col min="3848" max="3848" width="7.6640625" style="169" customWidth="1"/>
    <col min="3849" max="3849" width="5.6640625" style="169" customWidth="1"/>
    <col min="3850" max="4096" width="8.88671875" style="169"/>
    <col min="4097" max="4097" width="4.6640625" style="169" customWidth="1"/>
    <col min="4098" max="4098" width="20.6640625" style="169" customWidth="1"/>
    <col min="4099" max="4099" width="5.6640625" style="169" customWidth="1"/>
    <col min="4100" max="4100" width="13.6640625" style="169" customWidth="1"/>
    <col min="4101" max="4101" width="21.6640625" style="169" customWidth="1"/>
    <col min="4102" max="4102" width="17.6640625" style="169" customWidth="1"/>
    <col min="4103" max="4103" width="36.6640625" style="169" customWidth="1"/>
    <col min="4104" max="4104" width="7.6640625" style="169" customWidth="1"/>
    <col min="4105" max="4105" width="5.6640625" style="169" customWidth="1"/>
    <col min="4106" max="4352" width="8.88671875" style="169"/>
    <col min="4353" max="4353" width="4.6640625" style="169" customWidth="1"/>
    <col min="4354" max="4354" width="20.6640625" style="169" customWidth="1"/>
    <col min="4355" max="4355" width="5.6640625" style="169" customWidth="1"/>
    <col min="4356" max="4356" width="13.6640625" style="169" customWidth="1"/>
    <col min="4357" max="4357" width="21.6640625" style="169" customWidth="1"/>
    <col min="4358" max="4358" width="17.6640625" style="169" customWidth="1"/>
    <col min="4359" max="4359" width="36.6640625" style="169" customWidth="1"/>
    <col min="4360" max="4360" width="7.6640625" style="169" customWidth="1"/>
    <col min="4361" max="4361" width="5.6640625" style="169" customWidth="1"/>
    <col min="4362" max="4608" width="8.88671875" style="169"/>
    <col min="4609" max="4609" width="4.6640625" style="169" customWidth="1"/>
    <col min="4610" max="4610" width="20.6640625" style="169" customWidth="1"/>
    <col min="4611" max="4611" width="5.6640625" style="169" customWidth="1"/>
    <col min="4612" max="4612" width="13.6640625" style="169" customWidth="1"/>
    <col min="4613" max="4613" width="21.6640625" style="169" customWidth="1"/>
    <col min="4614" max="4614" width="17.6640625" style="169" customWidth="1"/>
    <col min="4615" max="4615" width="36.6640625" style="169" customWidth="1"/>
    <col min="4616" max="4616" width="7.6640625" style="169" customWidth="1"/>
    <col min="4617" max="4617" width="5.6640625" style="169" customWidth="1"/>
    <col min="4618" max="4864" width="8.88671875" style="169"/>
    <col min="4865" max="4865" width="4.6640625" style="169" customWidth="1"/>
    <col min="4866" max="4866" width="20.6640625" style="169" customWidth="1"/>
    <col min="4867" max="4867" width="5.6640625" style="169" customWidth="1"/>
    <col min="4868" max="4868" width="13.6640625" style="169" customWidth="1"/>
    <col min="4869" max="4869" width="21.6640625" style="169" customWidth="1"/>
    <col min="4870" max="4870" width="17.6640625" style="169" customWidth="1"/>
    <col min="4871" max="4871" width="36.6640625" style="169" customWidth="1"/>
    <col min="4872" max="4872" width="7.6640625" style="169" customWidth="1"/>
    <col min="4873" max="4873" width="5.6640625" style="169" customWidth="1"/>
    <col min="4874" max="5120" width="8.88671875" style="169"/>
    <col min="5121" max="5121" width="4.6640625" style="169" customWidth="1"/>
    <col min="5122" max="5122" width="20.6640625" style="169" customWidth="1"/>
    <col min="5123" max="5123" width="5.6640625" style="169" customWidth="1"/>
    <col min="5124" max="5124" width="13.6640625" style="169" customWidth="1"/>
    <col min="5125" max="5125" width="21.6640625" style="169" customWidth="1"/>
    <col min="5126" max="5126" width="17.6640625" style="169" customWidth="1"/>
    <col min="5127" max="5127" width="36.6640625" style="169" customWidth="1"/>
    <col min="5128" max="5128" width="7.6640625" style="169" customWidth="1"/>
    <col min="5129" max="5129" width="5.6640625" style="169" customWidth="1"/>
    <col min="5130" max="5376" width="8.88671875" style="169"/>
    <col min="5377" max="5377" width="4.6640625" style="169" customWidth="1"/>
    <col min="5378" max="5378" width="20.6640625" style="169" customWidth="1"/>
    <col min="5379" max="5379" width="5.6640625" style="169" customWidth="1"/>
    <col min="5380" max="5380" width="13.6640625" style="169" customWidth="1"/>
    <col min="5381" max="5381" width="21.6640625" style="169" customWidth="1"/>
    <col min="5382" max="5382" width="17.6640625" style="169" customWidth="1"/>
    <col min="5383" max="5383" width="36.6640625" style="169" customWidth="1"/>
    <col min="5384" max="5384" width="7.6640625" style="169" customWidth="1"/>
    <col min="5385" max="5385" width="5.6640625" style="169" customWidth="1"/>
    <col min="5386" max="5632" width="8.88671875" style="169"/>
    <col min="5633" max="5633" width="4.6640625" style="169" customWidth="1"/>
    <col min="5634" max="5634" width="20.6640625" style="169" customWidth="1"/>
    <col min="5635" max="5635" width="5.6640625" style="169" customWidth="1"/>
    <col min="5636" max="5636" width="13.6640625" style="169" customWidth="1"/>
    <col min="5637" max="5637" width="21.6640625" style="169" customWidth="1"/>
    <col min="5638" max="5638" width="17.6640625" style="169" customWidth="1"/>
    <col min="5639" max="5639" width="36.6640625" style="169" customWidth="1"/>
    <col min="5640" max="5640" width="7.6640625" style="169" customWidth="1"/>
    <col min="5641" max="5641" width="5.6640625" style="169" customWidth="1"/>
    <col min="5642" max="5888" width="8.88671875" style="169"/>
    <col min="5889" max="5889" width="4.6640625" style="169" customWidth="1"/>
    <col min="5890" max="5890" width="20.6640625" style="169" customWidth="1"/>
    <col min="5891" max="5891" width="5.6640625" style="169" customWidth="1"/>
    <col min="5892" max="5892" width="13.6640625" style="169" customWidth="1"/>
    <col min="5893" max="5893" width="21.6640625" style="169" customWidth="1"/>
    <col min="5894" max="5894" width="17.6640625" style="169" customWidth="1"/>
    <col min="5895" max="5895" width="36.6640625" style="169" customWidth="1"/>
    <col min="5896" max="5896" width="7.6640625" style="169" customWidth="1"/>
    <col min="5897" max="5897" width="5.6640625" style="169" customWidth="1"/>
    <col min="5898" max="6144" width="8.88671875" style="169"/>
    <col min="6145" max="6145" width="4.6640625" style="169" customWidth="1"/>
    <col min="6146" max="6146" width="20.6640625" style="169" customWidth="1"/>
    <col min="6147" max="6147" width="5.6640625" style="169" customWidth="1"/>
    <col min="6148" max="6148" width="13.6640625" style="169" customWidth="1"/>
    <col min="6149" max="6149" width="21.6640625" style="169" customWidth="1"/>
    <col min="6150" max="6150" width="17.6640625" style="169" customWidth="1"/>
    <col min="6151" max="6151" width="36.6640625" style="169" customWidth="1"/>
    <col min="6152" max="6152" width="7.6640625" style="169" customWidth="1"/>
    <col min="6153" max="6153" width="5.6640625" style="169" customWidth="1"/>
    <col min="6154" max="6400" width="8.88671875" style="169"/>
    <col min="6401" max="6401" width="4.6640625" style="169" customWidth="1"/>
    <col min="6402" max="6402" width="20.6640625" style="169" customWidth="1"/>
    <col min="6403" max="6403" width="5.6640625" style="169" customWidth="1"/>
    <col min="6404" max="6404" width="13.6640625" style="169" customWidth="1"/>
    <col min="6405" max="6405" width="21.6640625" style="169" customWidth="1"/>
    <col min="6406" max="6406" width="17.6640625" style="169" customWidth="1"/>
    <col min="6407" max="6407" width="36.6640625" style="169" customWidth="1"/>
    <col min="6408" max="6408" width="7.6640625" style="169" customWidth="1"/>
    <col min="6409" max="6409" width="5.6640625" style="169" customWidth="1"/>
    <col min="6410" max="6656" width="8.88671875" style="169"/>
    <col min="6657" max="6657" width="4.6640625" style="169" customWidth="1"/>
    <col min="6658" max="6658" width="20.6640625" style="169" customWidth="1"/>
    <col min="6659" max="6659" width="5.6640625" style="169" customWidth="1"/>
    <col min="6660" max="6660" width="13.6640625" style="169" customWidth="1"/>
    <col min="6661" max="6661" width="21.6640625" style="169" customWidth="1"/>
    <col min="6662" max="6662" width="17.6640625" style="169" customWidth="1"/>
    <col min="6663" max="6663" width="36.6640625" style="169" customWidth="1"/>
    <col min="6664" max="6664" width="7.6640625" style="169" customWidth="1"/>
    <col min="6665" max="6665" width="5.6640625" style="169" customWidth="1"/>
    <col min="6666" max="6912" width="8.88671875" style="169"/>
    <col min="6913" max="6913" width="4.6640625" style="169" customWidth="1"/>
    <col min="6914" max="6914" width="20.6640625" style="169" customWidth="1"/>
    <col min="6915" max="6915" width="5.6640625" style="169" customWidth="1"/>
    <col min="6916" max="6916" width="13.6640625" style="169" customWidth="1"/>
    <col min="6917" max="6917" width="21.6640625" style="169" customWidth="1"/>
    <col min="6918" max="6918" width="17.6640625" style="169" customWidth="1"/>
    <col min="6919" max="6919" width="36.6640625" style="169" customWidth="1"/>
    <col min="6920" max="6920" width="7.6640625" style="169" customWidth="1"/>
    <col min="6921" max="6921" width="5.6640625" style="169" customWidth="1"/>
    <col min="6922" max="7168" width="8.88671875" style="169"/>
    <col min="7169" max="7169" width="4.6640625" style="169" customWidth="1"/>
    <col min="7170" max="7170" width="20.6640625" style="169" customWidth="1"/>
    <col min="7171" max="7171" width="5.6640625" style="169" customWidth="1"/>
    <col min="7172" max="7172" width="13.6640625" style="169" customWidth="1"/>
    <col min="7173" max="7173" width="21.6640625" style="169" customWidth="1"/>
    <col min="7174" max="7174" width="17.6640625" style="169" customWidth="1"/>
    <col min="7175" max="7175" width="36.6640625" style="169" customWidth="1"/>
    <col min="7176" max="7176" width="7.6640625" style="169" customWidth="1"/>
    <col min="7177" max="7177" width="5.6640625" style="169" customWidth="1"/>
    <col min="7178" max="7424" width="8.88671875" style="169"/>
    <col min="7425" max="7425" width="4.6640625" style="169" customWidth="1"/>
    <col min="7426" max="7426" width="20.6640625" style="169" customWidth="1"/>
    <col min="7427" max="7427" width="5.6640625" style="169" customWidth="1"/>
    <col min="7428" max="7428" width="13.6640625" style="169" customWidth="1"/>
    <col min="7429" max="7429" width="21.6640625" style="169" customWidth="1"/>
    <col min="7430" max="7430" width="17.6640625" style="169" customWidth="1"/>
    <col min="7431" max="7431" width="36.6640625" style="169" customWidth="1"/>
    <col min="7432" max="7432" width="7.6640625" style="169" customWidth="1"/>
    <col min="7433" max="7433" width="5.6640625" style="169" customWidth="1"/>
    <col min="7434" max="7680" width="8.88671875" style="169"/>
    <col min="7681" max="7681" width="4.6640625" style="169" customWidth="1"/>
    <col min="7682" max="7682" width="20.6640625" style="169" customWidth="1"/>
    <col min="7683" max="7683" width="5.6640625" style="169" customWidth="1"/>
    <col min="7684" max="7684" width="13.6640625" style="169" customWidth="1"/>
    <col min="7685" max="7685" width="21.6640625" style="169" customWidth="1"/>
    <col min="7686" max="7686" width="17.6640625" style="169" customWidth="1"/>
    <col min="7687" max="7687" width="36.6640625" style="169" customWidth="1"/>
    <col min="7688" max="7688" width="7.6640625" style="169" customWidth="1"/>
    <col min="7689" max="7689" width="5.6640625" style="169" customWidth="1"/>
    <col min="7690" max="7936" width="8.88671875" style="169"/>
    <col min="7937" max="7937" width="4.6640625" style="169" customWidth="1"/>
    <col min="7938" max="7938" width="20.6640625" style="169" customWidth="1"/>
    <col min="7939" max="7939" width="5.6640625" style="169" customWidth="1"/>
    <col min="7940" max="7940" width="13.6640625" style="169" customWidth="1"/>
    <col min="7941" max="7941" width="21.6640625" style="169" customWidth="1"/>
    <col min="7942" max="7942" width="17.6640625" style="169" customWidth="1"/>
    <col min="7943" max="7943" width="36.6640625" style="169" customWidth="1"/>
    <col min="7944" max="7944" width="7.6640625" style="169" customWidth="1"/>
    <col min="7945" max="7945" width="5.6640625" style="169" customWidth="1"/>
    <col min="7946" max="8192" width="8.88671875" style="169"/>
    <col min="8193" max="8193" width="4.6640625" style="169" customWidth="1"/>
    <col min="8194" max="8194" width="20.6640625" style="169" customWidth="1"/>
    <col min="8195" max="8195" width="5.6640625" style="169" customWidth="1"/>
    <col min="8196" max="8196" width="13.6640625" style="169" customWidth="1"/>
    <col min="8197" max="8197" width="21.6640625" style="169" customWidth="1"/>
    <col min="8198" max="8198" width="17.6640625" style="169" customWidth="1"/>
    <col min="8199" max="8199" width="36.6640625" style="169" customWidth="1"/>
    <col min="8200" max="8200" width="7.6640625" style="169" customWidth="1"/>
    <col min="8201" max="8201" width="5.6640625" style="169" customWidth="1"/>
    <col min="8202" max="8448" width="8.88671875" style="169"/>
    <col min="8449" max="8449" width="4.6640625" style="169" customWidth="1"/>
    <col min="8450" max="8450" width="20.6640625" style="169" customWidth="1"/>
    <col min="8451" max="8451" width="5.6640625" style="169" customWidth="1"/>
    <col min="8452" max="8452" width="13.6640625" style="169" customWidth="1"/>
    <col min="8453" max="8453" width="21.6640625" style="169" customWidth="1"/>
    <col min="8454" max="8454" width="17.6640625" style="169" customWidth="1"/>
    <col min="8455" max="8455" width="36.6640625" style="169" customWidth="1"/>
    <col min="8456" max="8456" width="7.6640625" style="169" customWidth="1"/>
    <col min="8457" max="8457" width="5.6640625" style="169" customWidth="1"/>
    <col min="8458" max="8704" width="8.88671875" style="169"/>
    <col min="8705" max="8705" width="4.6640625" style="169" customWidth="1"/>
    <col min="8706" max="8706" width="20.6640625" style="169" customWidth="1"/>
    <col min="8707" max="8707" width="5.6640625" style="169" customWidth="1"/>
    <col min="8708" max="8708" width="13.6640625" style="169" customWidth="1"/>
    <col min="8709" max="8709" width="21.6640625" style="169" customWidth="1"/>
    <col min="8710" max="8710" width="17.6640625" style="169" customWidth="1"/>
    <col min="8711" max="8711" width="36.6640625" style="169" customWidth="1"/>
    <col min="8712" max="8712" width="7.6640625" style="169" customWidth="1"/>
    <col min="8713" max="8713" width="5.6640625" style="169" customWidth="1"/>
    <col min="8714" max="8960" width="8.88671875" style="169"/>
    <col min="8961" max="8961" width="4.6640625" style="169" customWidth="1"/>
    <col min="8962" max="8962" width="20.6640625" style="169" customWidth="1"/>
    <col min="8963" max="8963" width="5.6640625" style="169" customWidth="1"/>
    <col min="8964" max="8964" width="13.6640625" style="169" customWidth="1"/>
    <col min="8965" max="8965" width="21.6640625" style="169" customWidth="1"/>
    <col min="8966" max="8966" width="17.6640625" style="169" customWidth="1"/>
    <col min="8967" max="8967" width="36.6640625" style="169" customWidth="1"/>
    <col min="8968" max="8968" width="7.6640625" style="169" customWidth="1"/>
    <col min="8969" max="8969" width="5.6640625" style="169" customWidth="1"/>
    <col min="8970" max="9216" width="8.88671875" style="169"/>
    <col min="9217" max="9217" width="4.6640625" style="169" customWidth="1"/>
    <col min="9218" max="9218" width="20.6640625" style="169" customWidth="1"/>
    <col min="9219" max="9219" width="5.6640625" style="169" customWidth="1"/>
    <col min="9220" max="9220" width="13.6640625" style="169" customWidth="1"/>
    <col min="9221" max="9221" width="21.6640625" style="169" customWidth="1"/>
    <col min="9222" max="9222" width="17.6640625" style="169" customWidth="1"/>
    <col min="9223" max="9223" width="36.6640625" style="169" customWidth="1"/>
    <col min="9224" max="9224" width="7.6640625" style="169" customWidth="1"/>
    <col min="9225" max="9225" width="5.6640625" style="169" customWidth="1"/>
    <col min="9226" max="9472" width="8.88671875" style="169"/>
    <col min="9473" max="9473" width="4.6640625" style="169" customWidth="1"/>
    <col min="9474" max="9474" width="20.6640625" style="169" customWidth="1"/>
    <col min="9475" max="9475" width="5.6640625" style="169" customWidth="1"/>
    <col min="9476" max="9476" width="13.6640625" style="169" customWidth="1"/>
    <col min="9477" max="9477" width="21.6640625" style="169" customWidth="1"/>
    <col min="9478" max="9478" width="17.6640625" style="169" customWidth="1"/>
    <col min="9479" max="9479" width="36.6640625" style="169" customWidth="1"/>
    <col min="9480" max="9480" width="7.6640625" style="169" customWidth="1"/>
    <col min="9481" max="9481" width="5.6640625" style="169" customWidth="1"/>
    <col min="9482" max="9728" width="8.88671875" style="169"/>
    <col min="9729" max="9729" width="4.6640625" style="169" customWidth="1"/>
    <col min="9730" max="9730" width="20.6640625" style="169" customWidth="1"/>
    <col min="9731" max="9731" width="5.6640625" style="169" customWidth="1"/>
    <col min="9732" max="9732" width="13.6640625" style="169" customWidth="1"/>
    <col min="9733" max="9733" width="21.6640625" style="169" customWidth="1"/>
    <col min="9734" max="9734" width="17.6640625" style="169" customWidth="1"/>
    <col min="9735" max="9735" width="36.6640625" style="169" customWidth="1"/>
    <col min="9736" max="9736" width="7.6640625" style="169" customWidth="1"/>
    <col min="9737" max="9737" width="5.6640625" style="169" customWidth="1"/>
    <col min="9738" max="9984" width="8.88671875" style="169"/>
    <col min="9985" max="9985" width="4.6640625" style="169" customWidth="1"/>
    <col min="9986" max="9986" width="20.6640625" style="169" customWidth="1"/>
    <col min="9987" max="9987" width="5.6640625" style="169" customWidth="1"/>
    <col min="9988" max="9988" width="13.6640625" style="169" customWidth="1"/>
    <col min="9989" max="9989" width="21.6640625" style="169" customWidth="1"/>
    <col min="9990" max="9990" width="17.6640625" style="169" customWidth="1"/>
    <col min="9991" max="9991" width="36.6640625" style="169" customWidth="1"/>
    <col min="9992" max="9992" width="7.6640625" style="169" customWidth="1"/>
    <col min="9993" max="9993" width="5.6640625" style="169" customWidth="1"/>
    <col min="9994" max="10240" width="8.88671875" style="169"/>
    <col min="10241" max="10241" width="4.6640625" style="169" customWidth="1"/>
    <col min="10242" max="10242" width="20.6640625" style="169" customWidth="1"/>
    <col min="10243" max="10243" width="5.6640625" style="169" customWidth="1"/>
    <col min="10244" max="10244" width="13.6640625" style="169" customWidth="1"/>
    <col min="10245" max="10245" width="21.6640625" style="169" customWidth="1"/>
    <col min="10246" max="10246" width="17.6640625" style="169" customWidth="1"/>
    <col min="10247" max="10247" width="36.6640625" style="169" customWidth="1"/>
    <col min="10248" max="10248" width="7.6640625" style="169" customWidth="1"/>
    <col min="10249" max="10249" width="5.6640625" style="169" customWidth="1"/>
    <col min="10250" max="10496" width="8.88671875" style="169"/>
    <col min="10497" max="10497" width="4.6640625" style="169" customWidth="1"/>
    <col min="10498" max="10498" width="20.6640625" style="169" customWidth="1"/>
    <col min="10499" max="10499" width="5.6640625" style="169" customWidth="1"/>
    <col min="10500" max="10500" width="13.6640625" style="169" customWidth="1"/>
    <col min="10501" max="10501" width="21.6640625" style="169" customWidth="1"/>
    <col min="10502" max="10502" width="17.6640625" style="169" customWidth="1"/>
    <col min="10503" max="10503" width="36.6640625" style="169" customWidth="1"/>
    <col min="10504" max="10504" width="7.6640625" style="169" customWidth="1"/>
    <col min="10505" max="10505" width="5.6640625" style="169" customWidth="1"/>
    <col min="10506" max="10752" width="8.88671875" style="169"/>
    <col min="10753" max="10753" width="4.6640625" style="169" customWidth="1"/>
    <col min="10754" max="10754" width="20.6640625" style="169" customWidth="1"/>
    <col min="10755" max="10755" width="5.6640625" style="169" customWidth="1"/>
    <col min="10756" max="10756" width="13.6640625" style="169" customWidth="1"/>
    <col min="10757" max="10757" width="21.6640625" style="169" customWidth="1"/>
    <col min="10758" max="10758" width="17.6640625" style="169" customWidth="1"/>
    <col min="10759" max="10759" width="36.6640625" style="169" customWidth="1"/>
    <col min="10760" max="10760" width="7.6640625" style="169" customWidth="1"/>
    <col min="10761" max="10761" width="5.6640625" style="169" customWidth="1"/>
    <col min="10762" max="11008" width="8.88671875" style="169"/>
    <col min="11009" max="11009" width="4.6640625" style="169" customWidth="1"/>
    <col min="11010" max="11010" width="20.6640625" style="169" customWidth="1"/>
    <col min="11011" max="11011" width="5.6640625" style="169" customWidth="1"/>
    <col min="11012" max="11012" width="13.6640625" style="169" customWidth="1"/>
    <col min="11013" max="11013" width="21.6640625" style="169" customWidth="1"/>
    <col min="11014" max="11014" width="17.6640625" style="169" customWidth="1"/>
    <col min="11015" max="11015" width="36.6640625" style="169" customWidth="1"/>
    <col min="11016" max="11016" width="7.6640625" style="169" customWidth="1"/>
    <col min="11017" max="11017" width="5.6640625" style="169" customWidth="1"/>
    <col min="11018" max="11264" width="8.88671875" style="169"/>
    <col min="11265" max="11265" width="4.6640625" style="169" customWidth="1"/>
    <col min="11266" max="11266" width="20.6640625" style="169" customWidth="1"/>
    <col min="11267" max="11267" width="5.6640625" style="169" customWidth="1"/>
    <col min="11268" max="11268" width="13.6640625" style="169" customWidth="1"/>
    <col min="11269" max="11269" width="21.6640625" style="169" customWidth="1"/>
    <col min="11270" max="11270" width="17.6640625" style="169" customWidth="1"/>
    <col min="11271" max="11271" width="36.6640625" style="169" customWidth="1"/>
    <col min="11272" max="11272" width="7.6640625" style="169" customWidth="1"/>
    <col min="11273" max="11273" width="5.6640625" style="169" customWidth="1"/>
    <col min="11274" max="11520" width="8.88671875" style="169"/>
    <col min="11521" max="11521" width="4.6640625" style="169" customWidth="1"/>
    <col min="11522" max="11522" width="20.6640625" style="169" customWidth="1"/>
    <col min="11523" max="11523" width="5.6640625" style="169" customWidth="1"/>
    <col min="11524" max="11524" width="13.6640625" style="169" customWidth="1"/>
    <col min="11525" max="11525" width="21.6640625" style="169" customWidth="1"/>
    <col min="11526" max="11526" width="17.6640625" style="169" customWidth="1"/>
    <col min="11527" max="11527" width="36.6640625" style="169" customWidth="1"/>
    <col min="11528" max="11528" width="7.6640625" style="169" customWidth="1"/>
    <col min="11529" max="11529" width="5.6640625" style="169" customWidth="1"/>
    <col min="11530" max="11776" width="8.88671875" style="169"/>
    <col min="11777" max="11777" width="4.6640625" style="169" customWidth="1"/>
    <col min="11778" max="11778" width="20.6640625" style="169" customWidth="1"/>
    <col min="11779" max="11779" width="5.6640625" style="169" customWidth="1"/>
    <col min="11780" max="11780" width="13.6640625" style="169" customWidth="1"/>
    <col min="11781" max="11781" width="21.6640625" style="169" customWidth="1"/>
    <col min="11782" max="11782" width="17.6640625" style="169" customWidth="1"/>
    <col min="11783" max="11783" width="36.6640625" style="169" customWidth="1"/>
    <col min="11784" max="11784" width="7.6640625" style="169" customWidth="1"/>
    <col min="11785" max="11785" width="5.6640625" style="169" customWidth="1"/>
    <col min="11786" max="12032" width="8.88671875" style="169"/>
    <col min="12033" max="12033" width="4.6640625" style="169" customWidth="1"/>
    <col min="12034" max="12034" width="20.6640625" style="169" customWidth="1"/>
    <col min="12035" max="12035" width="5.6640625" style="169" customWidth="1"/>
    <col min="12036" max="12036" width="13.6640625" style="169" customWidth="1"/>
    <col min="12037" max="12037" width="21.6640625" style="169" customWidth="1"/>
    <col min="12038" max="12038" width="17.6640625" style="169" customWidth="1"/>
    <col min="12039" max="12039" width="36.6640625" style="169" customWidth="1"/>
    <col min="12040" max="12040" width="7.6640625" style="169" customWidth="1"/>
    <col min="12041" max="12041" width="5.6640625" style="169" customWidth="1"/>
    <col min="12042" max="12288" width="8.88671875" style="169"/>
    <col min="12289" max="12289" width="4.6640625" style="169" customWidth="1"/>
    <col min="12290" max="12290" width="20.6640625" style="169" customWidth="1"/>
    <col min="12291" max="12291" width="5.6640625" style="169" customWidth="1"/>
    <col min="12292" max="12292" width="13.6640625" style="169" customWidth="1"/>
    <col min="12293" max="12293" width="21.6640625" style="169" customWidth="1"/>
    <col min="12294" max="12294" width="17.6640625" style="169" customWidth="1"/>
    <col min="12295" max="12295" width="36.6640625" style="169" customWidth="1"/>
    <col min="12296" max="12296" width="7.6640625" style="169" customWidth="1"/>
    <col min="12297" max="12297" width="5.6640625" style="169" customWidth="1"/>
    <col min="12298" max="12544" width="8.88671875" style="169"/>
    <col min="12545" max="12545" width="4.6640625" style="169" customWidth="1"/>
    <col min="12546" max="12546" width="20.6640625" style="169" customWidth="1"/>
    <col min="12547" max="12547" width="5.6640625" style="169" customWidth="1"/>
    <col min="12548" max="12548" width="13.6640625" style="169" customWidth="1"/>
    <col min="12549" max="12549" width="21.6640625" style="169" customWidth="1"/>
    <col min="12550" max="12550" width="17.6640625" style="169" customWidth="1"/>
    <col min="12551" max="12551" width="36.6640625" style="169" customWidth="1"/>
    <col min="12552" max="12552" width="7.6640625" style="169" customWidth="1"/>
    <col min="12553" max="12553" width="5.6640625" style="169" customWidth="1"/>
    <col min="12554" max="12800" width="8.88671875" style="169"/>
    <col min="12801" max="12801" width="4.6640625" style="169" customWidth="1"/>
    <col min="12802" max="12802" width="20.6640625" style="169" customWidth="1"/>
    <col min="12803" max="12803" width="5.6640625" style="169" customWidth="1"/>
    <col min="12804" max="12804" width="13.6640625" style="169" customWidth="1"/>
    <col min="12805" max="12805" width="21.6640625" style="169" customWidth="1"/>
    <col min="12806" max="12806" width="17.6640625" style="169" customWidth="1"/>
    <col min="12807" max="12807" width="36.6640625" style="169" customWidth="1"/>
    <col min="12808" max="12808" width="7.6640625" style="169" customWidth="1"/>
    <col min="12809" max="12809" width="5.6640625" style="169" customWidth="1"/>
    <col min="12810" max="13056" width="8.88671875" style="169"/>
    <col min="13057" max="13057" width="4.6640625" style="169" customWidth="1"/>
    <col min="13058" max="13058" width="20.6640625" style="169" customWidth="1"/>
    <col min="13059" max="13059" width="5.6640625" style="169" customWidth="1"/>
    <col min="13060" max="13060" width="13.6640625" style="169" customWidth="1"/>
    <col min="13061" max="13061" width="21.6640625" style="169" customWidth="1"/>
    <col min="13062" max="13062" width="17.6640625" style="169" customWidth="1"/>
    <col min="13063" max="13063" width="36.6640625" style="169" customWidth="1"/>
    <col min="13064" max="13064" width="7.6640625" style="169" customWidth="1"/>
    <col min="13065" max="13065" width="5.6640625" style="169" customWidth="1"/>
    <col min="13066" max="13312" width="8.88671875" style="169"/>
    <col min="13313" max="13313" width="4.6640625" style="169" customWidth="1"/>
    <col min="13314" max="13314" width="20.6640625" style="169" customWidth="1"/>
    <col min="13315" max="13315" width="5.6640625" style="169" customWidth="1"/>
    <col min="13316" max="13316" width="13.6640625" style="169" customWidth="1"/>
    <col min="13317" max="13317" width="21.6640625" style="169" customWidth="1"/>
    <col min="13318" max="13318" width="17.6640625" style="169" customWidth="1"/>
    <col min="13319" max="13319" width="36.6640625" style="169" customWidth="1"/>
    <col min="13320" max="13320" width="7.6640625" style="169" customWidth="1"/>
    <col min="13321" max="13321" width="5.6640625" style="169" customWidth="1"/>
    <col min="13322" max="13568" width="8.88671875" style="169"/>
    <col min="13569" max="13569" width="4.6640625" style="169" customWidth="1"/>
    <col min="13570" max="13570" width="20.6640625" style="169" customWidth="1"/>
    <col min="13571" max="13571" width="5.6640625" style="169" customWidth="1"/>
    <col min="13572" max="13572" width="13.6640625" style="169" customWidth="1"/>
    <col min="13573" max="13573" width="21.6640625" style="169" customWidth="1"/>
    <col min="13574" max="13574" width="17.6640625" style="169" customWidth="1"/>
    <col min="13575" max="13575" width="36.6640625" style="169" customWidth="1"/>
    <col min="13576" max="13576" width="7.6640625" style="169" customWidth="1"/>
    <col min="13577" max="13577" width="5.6640625" style="169" customWidth="1"/>
    <col min="13578" max="13824" width="8.88671875" style="169"/>
    <col min="13825" max="13825" width="4.6640625" style="169" customWidth="1"/>
    <col min="13826" max="13826" width="20.6640625" style="169" customWidth="1"/>
    <col min="13827" max="13827" width="5.6640625" style="169" customWidth="1"/>
    <col min="13828" max="13828" width="13.6640625" style="169" customWidth="1"/>
    <col min="13829" max="13829" width="21.6640625" style="169" customWidth="1"/>
    <col min="13830" max="13830" width="17.6640625" style="169" customWidth="1"/>
    <col min="13831" max="13831" width="36.6640625" style="169" customWidth="1"/>
    <col min="13832" max="13832" width="7.6640625" style="169" customWidth="1"/>
    <col min="13833" max="13833" width="5.6640625" style="169" customWidth="1"/>
    <col min="13834" max="14080" width="8.88671875" style="169"/>
    <col min="14081" max="14081" width="4.6640625" style="169" customWidth="1"/>
    <col min="14082" max="14082" width="20.6640625" style="169" customWidth="1"/>
    <col min="14083" max="14083" width="5.6640625" style="169" customWidth="1"/>
    <col min="14084" max="14084" width="13.6640625" style="169" customWidth="1"/>
    <col min="14085" max="14085" width="21.6640625" style="169" customWidth="1"/>
    <col min="14086" max="14086" width="17.6640625" style="169" customWidth="1"/>
    <col min="14087" max="14087" width="36.6640625" style="169" customWidth="1"/>
    <col min="14088" max="14088" width="7.6640625" style="169" customWidth="1"/>
    <col min="14089" max="14089" width="5.6640625" style="169" customWidth="1"/>
    <col min="14090" max="14336" width="8.88671875" style="169"/>
    <col min="14337" max="14337" width="4.6640625" style="169" customWidth="1"/>
    <col min="14338" max="14338" width="20.6640625" style="169" customWidth="1"/>
    <col min="14339" max="14339" width="5.6640625" style="169" customWidth="1"/>
    <col min="14340" max="14340" width="13.6640625" style="169" customWidth="1"/>
    <col min="14341" max="14341" width="21.6640625" style="169" customWidth="1"/>
    <col min="14342" max="14342" width="17.6640625" style="169" customWidth="1"/>
    <col min="14343" max="14343" width="36.6640625" style="169" customWidth="1"/>
    <col min="14344" max="14344" width="7.6640625" style="169" customWidth="1"/>
    <col min="14345" max="14345" width="5.6640625" style="169" customWidth="1"/>
    <col min="14346" max="14592" width="8.88671875" style="169"/>
    <col min="14593" max="14593" width="4.6640625" style="169" customWidth="1"/>
    <col min="14594" max="14594" width="20.6640625" style="169" customWidth="1"/>
    <col min="14595" max="14595" width="5.6640625" style="169" customWidth="1"/>
    <col min="14596" max="14596" width="13.6640625" style="169" customWidth="1"/>
    <col min="14597" max="14597" width="21.6640625" style="169" customWidth="1"/>
    <col min="14598" max="14598" width="17.6640625" style="169" customWidth="1"/>
    <col min="14599" max="14599" width="36.6640625" style="169" customWidth="1"/>
    <col min="14600" max="14600" width="7.6640625" style="169" customWidth="1"/>
    <col min="14601" max="14601" width="5.6640625" style="169" customWidth="1"/>
    <col min="14602" max="14848" width="8.88671875" style="169"/>
    <col min="14849" max="14849" width="4.6640625" style="169" customWidth="1"/>
    <col min="14850" max="14850" width="20.6640625" style="169" customWidth="1"/>
    <col min="14851" max="14851" width="5.6640625" style="169" customWidth="1"/>
    <col min="14852" max="14852" width="13.6640625" style="169" customWidth="1"/>
    <col min="14853" max="14853" width="21.6640625" style="169" customWidth="1"/>
    <col min="14854" max="14854" width="17.6640625" style="169" customWidth="1"/>
    <col min="14855" max="14855" width="36.6640625" style="169" customWidth="1"/>
    <col min="14856" max="14856" width="7.6640625" style="169" customWidth="1"/>
    <col min="14857" max="14857" width="5.6640625" style="169" customWidth="1"/>
    <col min="14858" max="15104" width="8.88671875" style="169"/>
    <col min="15105" max="15105" width="4.6640625" style="169" customWidth="1"/>
    <col min="15106" max="15106" width="20.6640625" style="169" customWidth="1"/>
    <col min="15107" max="15107" width="5.6640625" style="169" customWidth="1"/>
    <col min="15108" max="15108" width="13.6640625" style="169" customWidth="1"/>
    <col min="15109" max="15109" width="21.6640625" style="169" customWidth="1"/>
    <col min="15110" max="15110" width="17.6640625" style="169" customWidth="1"/>
    <col min="15111" max="15111" width="36.6640625" style="169" customWidth="1"/>
    <col min="15112" max="15112" width="7.6640625" style="169" customWidth="1"/>
    <col min="15113" max="15113" width="5.6640625" style="169" customWidth="1"/>
    <col min="15114" max="15360" width="8.88671875" style="169"/>
    <col min="15361" max="15361" width="4.6640625" style="169" customWidth="1"/>
    <col min="15362" max="15362" width="20.6640625" style="169" customWidth="1"/>
    <col min="15363" max="15363" width="5.6640625" style="169" customWidth="1"/>
    <col min="15364" max="15364" width="13.6640625" style="169" customWidth="1"/>
    <col min="15365" max="15365" width="21.6640625" style="169" customWidth="1"/>
    <col min="15366" max="15366" width="17.6640625" style="169" customWidth="1"/>
    <col min="15367" max="15367" width="36.6640625" style="169" customWidth="1"/>
    <col min="15368" max="15368" width="7.6640625" style="169" customWidth="1"/>
    <col min="15369" max="15369" width="5.6640625" style="169" customWidth="1"/>
    <col min="15370" max="15616" width="8.88671875" style="169"/>
    <col min="15617" max="15617" width="4.6640625" style="169" customWidth="1"/>
    <col min="15618" max="15618" width="20.6640625" style="169" customWidth="1"/>
    <col min="15619" max="15619" width="5.6640625" style="169" customWidth="1"/>
    <col min="15620" max="15620" width="13.6640625" style="169" customWidth="1"/>
    <col min="15621" max="15621" width="21.6640625" style="169" customWidth="1"/>
    <col min="15622" max="15622" width="17.6640625" style="169" customWidth="1"/>
    <col min="15623" max="15623" width="36.6640625" style="169" customWidth="1"/>
    <col min="15624" max="15624" width="7.6640625" style="169" customWidth="1"/>
    <col min="15625" max="15625" width="5.6640625" style="169" customWidth="1"/>
    <col min="15626" max="15872" width="8.88671875" style="169"/>
    <col min="15873" max="15873" width="4.6640625" style="169" customWidth="1"/>
    <col min="15874" max="15874" width="20.6640625" style="169" customWidth="1"/>
    <col min="15875" max="15875" width="5.6640625" style="169" customWidth="1"/>
    <col min="15876" max="15876" width="13.6640625" style="169" customWidth="1"/>
    <col min="15877" max="15877" width="21.6640625" style="169" customWidth="1"/>
    <col min="15878" max="15878" width="17.6640625" style="169" customWidth="1"/>
    <col min="15879" max="15879" width="36.6640625" style="169" customWidth="1"/>
    <col min="15880" max="15880" width="7.6640625" style="169" customWidth="1"/>
    <col min="15881" max="15881" width="5.6640625" style="169" customWidth="1"/>
    <col min="15882" max="16128" width="8.88671875" style="169"/>
    <col min="16129" max="16129" width="4.6640625" style="169" customWidth="1"/>
    <col min="16130" max="16130" width="20.6640625" style="169" customWidth="1"/>
    <col min="16131" max="16131" width="5.6640625" style="169" customWidth="1"/>
    <col min="16132" max="16132" width="13.6640625" style="169" customWidth="1"/>
    <col min="16133" max="16133" width="21.6640625" style="169" customWidth="1"/>
    <col min="16134" max="16134" width="17.6640625" style="169" customWidth="1"/>
    <col min="16135" max="16135" width="36.6640625" style="169" customWidth="1"/>
    <col min="16136" max="16136" width="7.6640625" style="169" customWidth="1"/>
    <col min="16137" max="16137" width="5.6640625" style="169" customWidth="1"/>
    <col min="16138" max="16384" width="8.88671875" style="169"/>
  </cols>
  <sheetData>
    <row r="1" spans="1:9" s="165" customFormat="1" ht="20.100000000000001" customHeight="1" x14ac:dyDescent="0.2">
      <c r="A1" s="164" t="s">
        <v>247</v>
      </c>
      <c r="D1" s="165" t="s">
        <v>248</v>
      </c>
    </row>
    <row r="2" spans="1:9" s="165" customFormat="1" ht="20.100000000000001" customHeight="1" x14ac:dyDescent="0.2">
      <c r="A2" s="353" t="s">
        <v>249</v>
      </c>
      <c r="B2" s="353"/>
      <c r="C2" s="353"/>
      <c r="D2" s="353"/>
      <c r="E2" s="353"/>
      <c r="F2" s="353"/>
      <c r="G2" s="354"/>
      <c r="H2" s="354"/>
      <c r="I2" s="354"/>
    </row>
    <row r="3" spans="1:9" s="165" customFormat="1" ht="39.9" customHeight="1" x14ac:dyDescent="0.2">
      <c r="G3" s="352" t="s">
        <v>250</v>
      </c>
      <c r="H3" s="352"/>
      <c r="I3" s="352"/>
    </row>
    <row r="4" spans="1:9" s="165" customFormat="1" ht="9.9" customHeight="1" x14ac:dyDescent="0.2"/>
    <row r="5" spans="1:9" s="165" customFormat="1" ht="30" customHeight="1" x14ac:dyDescent="0.2">
      <c r="A5" s="355" t="s">
        <v>251</v>
      </c>
      <c r="B5" s="355" t="s">
        <v>252</v>
      </c>
      <c r="C5" s="355" t="s">
        <v>253</v>
      </c>
      <c r="D5" s="355" t="s">
        <v>254</v>
      </c>
      <c r="E5" s="356"/>
      <c r="F5" s="356"/>
      <c r="G5" s="355" t="s">
        <v>255</v>
      </c>
      <c r="H5" s="357" t="s">
        <v>256</v>
      </c>
      <c r="I5" s="358"/>
    </row>
    <row r="6" spans="1:9" s="165" customFormat="1" ht="30" customHeight="1" x14ac:dyDescent="0.2">
      <c r="A6" s="355"/>
      <c r="B6" s="355"/>
      <c r="C6" s="355"/>
      <c r="D6" s="166" t="s">
        <v>257</v>
      </c>
      <c r="E6" s="166" t="s">
        <v>258</v>
      </c>
      <c r="F6" s="166" t="s">
        <v>259</v>
      </c>
      <c r="G6" s="355"/>
      <c r="H6" s="359"/>
      <c r="I6" s="360"/>
    </row>
    <row r="7" spans="1:9" s="165" customFormat="1" ht="39.9" customHeight="1" x14ac:dyDescent="0.2">
      <c r="A7" s="166">
        <v>1</v>
      </c>
      <c r="B7" s="170"/>
      <c r="C7" s="170"/>
      <c r="D7" s="170"/>
      <c r="E7" s="170"/>
      <c r="F7" s="170"/>
      <c r="G7" s="170"/>
      <c r="H7" s="171"/>
      <c r="I7" s="168" t="s">
        <v>260</v>
      </c>
    </row>
    <row r="8" spans="1:9" s="165" customFormat="1" ht="39.9" customHeight="1" x14ac:dyDescent="0.2">
      <c r="A8" s="166">
        <v>2</v>
      </c>
      <c r="B8" s="170"/>
      <c r="C8" s="170"/>
      <c r="D8" s="170"/>
      <c r="E8" s="170"/>
      <c r="F8" s="170"/>
      <c r="G8" s="170"/>
      <c r="H8" s="171"/>
      <c r="I8" s="168" t="s">
        <v>260</v>
      </c>
    </row>
    <row r="9" spans="1:9" s="165" customFormat="1" ht="39.9" customHeight="1" x14ac:dyDescent="0.2">
      <c r="A9" s="166">
        <v>3</v>
      </c>
      <c r="B9" s="170"/>
      <c r="C9" s="170"/>
      <c r="D9" s="170"/>
      <c r="E9" s="170"/>
      <c r="F9" s="170"/>
      <c r="G9" s="170"/>
      <c r="H9" s="171"/>
      <c r="I9" s="168" t="s">
        <v>260</v>
      </c>
    </row>
    <row r="10" spans="1:9" s="165" customFormat="1" ht="39.9" customHeight="1" x14ac:dyDescent="0.2">
      <c r="A10" s="166">
        <v>4</v>
      </c>
      <c r="B10" s="170"/>
      <c r="C10" s="170"/>
      <c r="D10" s="170"/>
      <c r="E10" s="170"/>
      <c r="F10" s="170"/>
      <c r="G10" s="170"/>
      <c r="H10" s="171"/>
      <c r="I10" s="168" t="s">
        <v>260</v>
      </c>
    </row>
    <row r="11" spans="1:9" s="165" customFormat="1" ht="39.9" customHeight="1" x14ac:dyDescent="0.2">
      <c r="A11" s="166">
        <v>5</v>
      </c>
      <c r="B11" s="170"/>
      <c r="C11" s="170"/>
      <c r="D11" s="170"/>
      <c r="E11" s="170"/>
      <c r="F11" s="170"/>
      <c r="G11" s="170"/>
      <c r="H11" s="171"/>
      <c r="I11" s="168" t="s">
        <v>260</v>
      </c>
    </row>
    <row r="12" spans="1:9" s="165" customFormat="1" ht="39.9" customHeight="1" x14ac:dyDescent="0.2">
      <c r="A12" s="166">
        <v>6</v>
      </c>
      <c r="B12" s="170"/>
      <c r="C12" s="170"/>
      <c r="D12" s="170"/>
      <c r="E12" s="170"/>
      <c r="F12" s="170"/>
      <c r="G12" s="170"/>
      <c r="H12" s="171"/>
      <c r="I12" s="168" t="s">
        <v>260</v>
      </c>
    </row>
    <row r="13" spans="1:9" s="165" customFormat="1" ht="39.9" customHeight="1" x14ac:dyDescent="0.2">
      <c r="A13" s="166">
        <v>7</v>
      </c>
      <c r="B13" s="170"/>
      <c r="C13" s="170"/>
      <c r="D13" s="170"/>
      <c r="E13" s="170"/>
      <c r="F13" s="170"/>
      <c r="G13" s="170"/>
      <c r="H13" s="171"/>
      <c r="I13" s="168" t="s">
        <v>260</v>
      </c>
    </row>
    <row r="14" spans="1:9" s="165" customFormat="1" ht="39.9" customHeight="1" x14ac:dyDescent="0.2">
      <c r="A14" s="166">
        <v>8</v>
      </c>
      <c r="B14" s="170"/>
      <c r="C14" s="170"/>
      <c r="D14" s="170"/>
      <c r="E14" s="170"/>
      <c r="F14" s="170"/>
      <c r="G14" s="170"/>
      <c r="H14" s="171"/>
      <c r="I14" s="168" t="s">
        <v>260</v>
      </c>
    </row>
    <row r="15" spans="1:9" s="165" customFormat="1" ht="39.9" customHeight="1" x14ac:dyDescent="0.2">
      <c r="A15" s="166">
        <v>9</v>
      </c>
      <c r="B15" s="170"/>
      <c r="C15" s="170"/>
      <c r="D15" s="170"/>
      <c r="E15" s="170"/>
      <c r="F15" s="170"/>
      <c r="G15" s="170"/>
      <c r="H15" s="171"/>
      <c r="I15" s="168" t="s">
        <v>260</v>
      </c>
    </row>
    <row r="16" spans="1:9" s="165" customFormat="1" ht="39.9" customHeight="1" x14ac:dyDescent="0.2">
      <c r="A16" s="166">
        <v>10</v>
      </c>
      <c r="B16" s="170"/>
      <c r="C16" s="170"/>
      <c r="D16" s="170"/>
      <c r="E16" s="170"/>
      <c r="F16" s="170"/>
      <c r="G16" s="170"/>
      <c r="H16" s="171"/>
      <c r="I16" s="168" t="s">
        <v>260</v>
      </c>
    </row>
    <row r="17" spans="1:9" s="165" customFormat="1" ht="39.9" customHeight="1" x14ac:dyDescent="0.2">
      <c r="A17" s="166">
        <v>11</v>
      </c>
      <c r="B17" s="170"/>
      <c r="C17" s="170"/>
      <c r="D17" s="170"/>
      <c r="E17" s="170"/>
      <c r="F17" s="170"/>
      <c r="G17" s="170"/>
      <c r="H17" s="171"/>
      <c r="I17" s="168" t="s">
        <v>260</v>
      </c>
    </row>
    <row r="18" spans="1:9" s="165" customFormat="1" ht="39.9" customHeight="1" x14ac:dyDescent="0.2">
      <c r="A18" s="166">
        <v>12</v>
      </c>
      <c r="B18" s="170"/>
      <c r="C18" s="170"/>
      <c r="D18" s="170"/>
      <c r="E18" s="170"/>
      <c r="F18" s="170"/>
      <c r="G18" s="170"/>
      <c r="H18" s="171"/>
      <c r="I18" s="168" t="s">
        <v>260</v>
      </c>
    </row>
    <row r="19" spans="1:9" s="165" customFormat="1" ht="39.9" customHeight="1" x14ac:dyDescent="0.2">
      <c r="A19" s="166">
        <v>13</v>
      </c>
      <c r="B19" s="170"/>
      <c r="C19" s="170"/>
      <c r="D19" s="170"/>
      <c r="E19" s="170"/>
      <c r="F19" s="170"/>
      <c r="G19" s="170"/>
      <c r="H19" s="171"/>
      <c r="I19" s="168" t="s">
        <v>260</v>
      </c>
    </row>
    <row r="20" spans="1:9" s="165" customFormat="1" ht="39.9" customHeight="1" x14ac:dyDescent="0.2">
      <c r="A20" s="166">
        <v>14</v>
      </c>
      <c r="B20" s="170"/>
      <c r="C20" s="170"/>
      <c r="D20" s="170"/>
      <c r="E20" s="170"/>
      <c r="F20" s="170"/>
      <c r="G20" s="170"/>
      <c r="H20" s="171"/>
      <c r="I20" s="168" t="s">
        <v>260</v>
      </c>
    </row>
    <row r="21" spans="1:9" s="165" customFormat="1" ht="39.9" customHeight="1" x14ac:dyDescent="0.2">
      <c r="A21" s="166">
        <v>15</v>
      </c>
      <c r="B21" s="170"/>
      <c r="C21" s="170"/>
      <c r="D21" s="170"/>
      <c r="E21" s="170"/>
      <c r="F21" s="170"/>
      <c r="G21" s="170"/>
      <c r="H21" s="171"/>
      <c r="I21" s="168" t="s">
        <v>260</v>
      </c>
    </row>
    <row r="22" spans="1:9" s="165" customFormat="1" ht="39.9" customHeight="1" x14ac:dyDescent="0.2">
      <c r="A22" s="166">
        <v>16</v>
      </c>
      <c r="B22" s="170"/>
      <c r="C22" s="170"/>
      <c r="D22" s="170"/>
      <c r="E22" s="170"/>
      <c r="F22" s="170"/>
      <c r="G22" s="170"/>
      <c r="H22" s="171"/>
      <c r="I22" s="168" t="s">
        <v>260</v>
      </c>
    </row>
    <row r="23" spans="1:9" s="165" customFormat="1" ht="39.9" customHeight="1" x14ac:dyDescent="0.2">
      <c r="A23" s="166">
        <v>17</v>
      </c>
      <c r="B23" s="170"/>
      <c r="C23" s="170"/>
      <c r="D23" s="170"/>
      <c r="E23" s="170"/>
      <c r="F23" s="170"/>
      <c r="G23" s="170"/>
      <c r="H23" s="171"/>
      <c r="I23" s="168" t="s">
        <v>260</v>
      </c>
    </row>
    <row r="24" spans="1:9" s="165" customFormat="1" ht="39.9" customHeight="1" x14ac:dyDescent="0.2">
      <c r="A24" s="166">
        <v>18</v>
      </c>
      <c r="B24" s="170"/>
      <c r="C24" s="170"/>
      <c r="D24" s="170"/>
      <c r="E24" s="170"/>
      <c r="F24" s="170"/>
      <c r="G24" s="170"/>
      <c r="H24" s="171"/>
      <c r="I24" s="168" t="s">
        <v>260</v>
      </c>
    </row>
    <row r="25" spans="1:9" s="165" customFormat="1" ht="39.9" customHeight="1" x14ac:dyDescent="0.2">
      <c r="A25" s="166">
        <v>19</v>
      </c>
      <c r="B25" s="170"/>
      <c r="C25" s="170"/>
      <c r="D25" s="170"/>
      <c r="E25" s="170"/>
      <c r="F25" s="170"/>
      <c r="G25" s="170"/>
      <c r="H25" s="171"/>
      <c r="I25" s="168" t="s">
        <v>260</v>
      </c>
    </row>
    <row r="26" spans="1:9" s="165" customFormat="1" ht="39.9" customHeight="1" x14ac:dyDescent="0.2">
      <c r="A26" s="166">
        <v>20</v>
      </c>
      <c r="B26" s="170"/>
      <c r="C26" s="170"/>
      <c r="D26" s="170"/>
      <c r="E26" s="170"/>
      <c r="F26" s="170"/>
      <c r="G26" s="170"/>
      <c r="H26" s="171"/>
      <c r="I26" s="168" t="s">
        <v>260</v>
      </c>
    </row>
    <row r="27" spans="1:9" s="165" customFormat="1" ht="39.9" customHeight="1" x14ac:dyDescent="0.2">
      <c r="A27" s="166">
        <v>21</v>
      </c>
      <c r="B27" s="170"/>
      <c r="C27" s="170"/>
      <c r="D27" s="170"/>
      <c r="E27" s="170"/>
      <c r="F27" s="170"/>
      <c r="G27" s="170"/>
      <c r="H27" s="171"/>
      <c r="I27" s="168" t="s">
        <v>260</v>
      </c>
    </row>
    <row r="28" spans="1:9" s="165" customFormat="1" ht="39.9" customHeight="1" x14ac:dyDescent="0.2">
      <c r="A28" s="166">
        <v>22</v>
      </c>
      <c r="B28" s="170"/>
      <c r="C28" s="170"/>
      <c r="D28" s="170"/>
      <c r="E28" s="170"/>
      <c r="F28" s="170"/>
      <c r="G28" s="170"/>
      <c r="H28" s="171"/>
      <c r="I28" s="168" t="s">
        <v>260</v>
      </c>
    </row>
    <row r="29" spans="1:9" s="165" customFormat="1" ht="39.9" customHeight="1" x14ac:dyDescent="0.2">
      <c r="A29" s="166">
        <v>23</v>
      </c>
      <c r="B29" s="170"/>
      <c r="C29" s="170"/>
      <c r="D29" s="170"/>
      <c r="E29" s="170"/>
      <c r="F29" s="170"/>
      <c r="G29" s="170"/>
      <c r="H29" s="171"/>
      <c r="I29" s="168" t="s">
        <v>260</v>
      </c>
    </row>
    <row r="30" spans="1:9" s="165" customFormat="1" ht="39.9" customHeight="1" x14ac:dyDescent="0.2">
      <c r="A30" s="166">
        <v>24</v>
      </c>
      <c r="B30" s="170"/>
      <c r="C30" s="170"/>
      <c r="D30" s="170"/>
      <c r="E30" s="170"/>
      <c r="F30" s="170"/>
      <c r="G30" s="170"/>
      <c r="H30" s="171"/>
      <c r="I30" s="168" t="s">
        <v>260</v>
      </c>
    </row>
    <row r="31" spans="1:9" s="165" customFormat="1" ht="39.9" customHeight="1" x14ac:dyDescent="0.2">
      <c r="A31" s="166">
        <v>25</v>
      </c>
      <c r="B31" s="170"/>
      <c r="C31" s="170"/>
      <c r="D31" s="170"/>
      <c r="E31" s="170"/>
      <c r="F31" s="170"/>
      <c r="G31" s="170"/>
      <c r="H31" s="171"/>
      <c r="I31" s="168" t="s">
        <v>260</v>
      </c>
    </row>
    <row r="32" spans="1:9" s="165" customFormat="1" ht="39.9" customHeight="1" x14ac:dyDescent="0.2">
      <c r="A32" s="347" t="s">
        <v>124</v>
      </c>
      <c r="B32" s="348"/>
      <c r="C32" s="348"/>
      <c r="D32" s="348"/>
      <c r="E32" s="348"/>
      <c r="F32" s="348"/>
      <c r="G32" s="349"/>
      <c r="H32" s="167"/>
      <c r="I32" s="168" t="s">
        <v>260</v>
      </c>
    </row>
    <row r="33" spans="1:9" ht="39.9" customHeight="1" x14ac:dyDescent="0.2">
      <c r="A33" s="350" t="s">
        <v>261</v>
      </c>
      <c r="B33" s="351"/>
      <c r="C33" s="351"/>
      <c r="D33" s="351"/>
      <c r="E33" s="351"/>
      <c r="F33" s="351"/>
      <c r="G33" s="351"/>
      <c r="H33" s="351"/>
      <c r="I33" s="351"/>
    </row>
  </sheetData>
  <mergeCells count="10">
    <mergeCell ref="A32:G32"/>
    <mergeCell ref="A33:I33"/>
    <mergeCell ref="G3:I3"/>
    <mergeCell ref="A2:I2"/>
    <mergeCell ref="A5:A6"/>
    <mergeCell ref="B5:B6"/>
    <mergeCell ref="C5:C6"/>
    <mergeCell ref="D5:F5"/>
    <mergeCell ref="G5:G6"/>
    <mergeCell ref="H5:I6"/>
  </mergeCells>
  <phoneticPr fontId="1"/>
  <printOptions horizontalCentered="1"/>
  <pageMargins left="0.78740157480314965" right="0.78740157480314965" top="0.78740157480314965" bottom="0.78740157480314965"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vt:lpstr>
      <vt:lpstr>別添</vt:lpstr>
      <vt:lpstr>別紙２</vt:lpstr>
      <vt:lpstr>別紙２ 記載例</vt:lpstr>
      <vt:lpstr>別紙２参考</vt:lpstr>
      <vt:lpstr>別紙３</vt:lpstr>
      <vt:lpstr>別紙４</vt:lpstr>
      <vt:lpstr>別紙５</vt:lpstr>
      <vt:lpstr>別紙２!Print_Area</vt:lpstr>
      <vt:lpstr>'別紙２ 記載例'!Print_Area</vt:lpstr>
      <vt:lpstr>別紙２参考!Print_Area</vt:lpstr>
      <vt:lpstr>別紙３!Print_Area</vt:lpstr>
      <vt:lpstr>別紙５!Print_Area</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菅野 さつき</cp:lastModifiedBy>
  <cp:lastPrinted>2023-02-09T05:44:10Z</cp:lastPrinted>
  <dcterms:created xsi:type="dcterms:W3CDTF">2002-04-23T00:44:17Z</dcterms:created>
  <dcterms:modified xsi:type="dcterms:W3CDTF">2023-02-09T05:49:19Z</dcterms:modified>
</cp:coreProperties>
</file>